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2" i="1"/>
  <c r="D15" i="1"/>
  <c r="D17" i="1"/>
  <c r="D18" i="1"/>
  <c r="D22" i="1"/>
  <c r="D27" i="1"/>
  <c r="D26" i="1" s="1"/>
  <c r="D46" i="1" s="1"/>
  <c r="D48" i="1" s="1"/>
  <c r="D50" i="1" s="1"/>
  <c r="D30" i="1"/>
  <c r="D34" i="1"/>
  <c r="D36" i="1"/>
  <c r="D38" i="1"/>
  <c r="D41" i="1"/>
  <c r="D47" i="1"/>
  <c r="D54" i="1"/>
  <c r="D59" i="1"/>
  <c r="D84" i="1" s="1"/>
  <c r="D67" i="1"/>
  <c r="D75" i="1"/>
  <c r="D76" i="1"/>
  <c r="D77" i="1"/>
  <c r="D78" i="1"/>
  <c r="D79" i="1"/>
  <c r="D80" i="1"/>
  <c r="D81" i="1"/>
  <c r="D82" i="1"/>
  <c r="D83" i="1"/>
  <c r="D85" i="1"/>
  <c r="D92" i="1"/>
  <c r="D93" i="1"/>
  <c r="D94" i="1" s="1"/>
  <c r="D49" i="1" l="1"/>
  <c r="D95" i="1"/>
</calcChain>
</file>

<file path=xl/sharedStrings.xml><?xml version="1.0" encoding="utf-8"?>
<sst xmlns="http://schemas.openxmlformats.org/spreadsheetml/2006/main" count="139" uniqueCount="96">
  <si>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</si>
  <si>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</si>
  <si>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на 01.01.2021г</t>
  </si>
  <si>
    <t>Остаток на статье "Аренда ОИ", руб.</t>
  </si>
  <si>
    <t>ООО "ГЕРМЕС-Урал" дог.№6 от 01.10.2020г (монтаж подъездных дверей)
ИП Политов Д.В.по дог.№2 от 01.02.2015г (монтаж оборудования на подъездные двери)
ООО "ИКЦ УралЛифт" по дог.№28 от 09.0.2020г (оценка соответствия лифтов, отработавших срок службы)
ООО "ПрофЭлектроМонтаж" по дог.№11/02-20 (электромонтажные работы с учетом расходных материалов)</t>
  </si>
  <si>
    <t>Израсходовано денежных средств по статье "Аренда ОИ", руб.</t>
  </si>
  <si>
    <t>Накладные расходы за 2020г., руб.</t>
  </si>
  <si>
    <t xml:space="preserve">Т2 Мобайл, дог. № 15 от 23.08.2012  </t>
  </si>
  <si>
    <t>Получено денежных средств от сдачи в аренду общего имущества (базовая станция) за 2020г., руб.</t>
  </si>
  <si>
    <t>на  01.01.2020г.</t>
  </si>
  <si>
    <t>Остаток денежных средств по статье "Аренда ОИ"</t>
  </si>
  <si>
    <t>Информация о движении денежных средств по статье "Аренда общего имущества"</t>
  </si>
  <si>
    <t>4. Информация о движении денежных средств по статье "Аренда общего имущества"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</si>
  <si>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</si>
  <si>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</si>
  <si>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</si>
  <si>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</si>
  <si>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3. Информация о ведении претензионно-исковой работы в отношении потребителей-должников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</si>
  <si>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</si>
  <si>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</si>
  <si>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</si>
  <si>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ЕМУП "Спецавтобаза" договор №318026 333</t>
  </si>
  <si>
    <t>Вывоз ТБО</t>
  </si>
  <si>
    <t>ОАО "Екатеринбургэнегосбыт"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</si>
  <si>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</si>
  <si>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</si>
  <si>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</si>
  <si>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</si>
  <si>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</si>
  <si>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</si>
  <si>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</si>
  <si>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</si>
  <si>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</si>
  <si>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</si>
  <si>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</si>
  <si>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</si>
  <si>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</si>
  <si>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</si>
  <si>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</si>
  <si>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</si>
  <si>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</si>
  <si>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</si>
  <si>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</si>
  <si>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</si>
  <si>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</si>
  <si>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</si>
  <si>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</si>
  <si>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</si>
  <si>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</si>
  <si>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</si>
  <si>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</si>
  <si>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</si>
  <si>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</si>
  <si>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</si>
  <si>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</si>
  <si>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</si>
  <si>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</si>
  <si>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Филиал АО "Объединенная страховая компания" в г. Екатеринбург Свердловской области, Договор страхования №oskx11949543379000</t>
  </si>
  <si>
    <t>Страхование лифтов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</si>
  <si>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</si>
  <si>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</si>
  <si>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</si>
  <si>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ООО "ЧОП СОВА-5" по дог.№22/05/2020-ВОЛГ от 22.05.2020</t>
  </si>
  <si>
    <t>Оказание охранных услуг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</si>
  <si>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</si>
  <si>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</si>
  <si>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договор подряда от 16.03.2020г. с Катаев А.С.</t>
  </si>
  <si>
    <t>Уборка МОП с применением дез.средств с апреля 2020года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</si>
  <si>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</si>
  <si>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</si>
  <si>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договор 439 от 14.01.2019</t>
  </si>
  <si>
    <t>Дератизация</t>
  </si>
  <si>
    <t>Работы по содержанию земельного участка (в.т.ч. клининговые услуги)</t>
  </si>
  <si>
    <t>Ремонт межпанельных швов Пупков СА дог №35 от 09.12.2020</t>
  </si>
  <si>
    <t>Работы, выполненные силами подрядных организации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</si>
  <si>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</si>
  <si>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</si>
  <si>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</si>
  <si>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</si>
  <si>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</si>
  <si>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</si>
  <si>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</si>
  <si>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</si>
  <si>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</si>
  <si>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</si>
  <si>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</si>
  <si>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</si>
  <si>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2020 год</t>
  </si>
  <si>
    <t>Примечание</t>
  </si>
  <si>
    <t>Период</t>
  </si>
  <si>
    <t>1. Информация по статье "Содержание жилья"</t>
  </si>
  <si>
    <t>Полезная площадь МКД - 12648,9 м2, в т.ч. площадь жилых помещений - 12648,9 м2, площадь нежилых помещений - 0,00 м2</t>
  </si>
  <si>
    <t>по адресу: Свердловская область, г. Екатеринбург,  ул. Викулова д.№65</t>
  </si>
  <si>
    <t>Отчет об исполнении управляющей организацией договора управления многоквартирным домом за 2020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</si>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</sst>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/>
    <xf numFmtId="0" fontId="7" fillId="0" borderId="0" xfId="0" applyFont="1" applyBorder="1" applyAlignment="1">
      <alignment wrapText="1"/>
    </xf>
    <xf numFmtId="4" fontId="8" fillId="0" borderId="0" xfId="0" applyNumberFormat="1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98"/>
  <sheetViews>
    <sheetView tabSelected="1" workbookViewId="0">
      <pane ySplit="6" topLeftCell="A67" activePane="bottomLeft" state="frozen"/>
      <selection activeCell="A7" sqref="A7"/>
      <selection pane="bottomLeft" activeCell="A12" sqref="A12:XFD96"/>
    </sheetView>
  </sheetViews>
  <sheetFormatPr defaultColWidth="9.140625" defaultRowHeight="15" x14ac:dyDescent="0.25"/>
  <cols>
    <col min="1" max="1" width="26.42578125" style="1" customWidth="1"/>
    <col min="2" max="2" width="70.42578125" style="1" customWidth="1"/>
    <col min="3" max="3" width="51.7109375" style="1" customWidth="1"/>
    <col min="4" max="4" width="12.140625" style="1" customWidth="1"/>
    <col min="5" max="16384" width="9.140625" style="1"/>
  </cols>
  <sheetData>
    <row r="1" spans="1:4" x14ac:dyDescent="0.25">
      <c r="A1" s="47" t="s">
        <v>95</v>
      </c>
      <c r="B1" s="47"/>
      <c r="C1" s="47"/>
      <c r="D1" s="2"/>
    </row>
    <row r="2" spans="1:4" x14ac:dyDescent="0.25">
      <c r="A2" s="48" t="s">
        <v>94</v>
      </c>
      <c r="B2" s="48"/>
      <c r="C2" s="48"/>
      <c r="D2" s="2"/>
    </row>
    <row r="3" spans="1:4" x14ac:dyDescent="0.25">
      <c r="A3" s="47" t="s">
        <v>93</v>
      </c>
      <c r="B3" s="47"/>
      <c r="C3" s="47"/>
      <c r="D3" s="2"/>
    </row>
    <row r="4" spans="1:4" ht="15.75" x14ac:dyDescent="0.25">
      <c r="A4" s="46" t="s">
        <v>92</v>
      </c>
      <c r="B4" s="46"/>
      <c r="C4" s="46"/>
      <c r="D4" s="2"/>
    </row>
    <row r="5" spans="1:4" x14ac:dyDescent="0.25">
      <c r="A5" s="45" t="s">
        <v>91</v>
      </c>
      <c r="B5" s="45"/>
      <c r="C5" s="45"/>
      <c r="D5" s="45"/>
    </row>
    <row r="6" spans="1:4" ht="15.75" x14ac:dyDescent="0.25">
      <c r="A6" s="18" t="s">
        <v>90</v>
      </c>
      <c r="B6" s="18"/>
      <c r="C6" s="18"/>
      <c r="D6" s="44"/>
    </row>
    <row r="7" spans="1:4" x14ac:dyDescent="0.25">
      <c r="A7" s="36" t="s">
        <v>89</v>
      </c>
      <c r="B7" s="43"/>
      <c r="C7" s="35" t="s">
        <v>88</v>
      </c>
      <c r="D7" s="42" t="s">
        <v>87</v>
      </c>
    </row>
    <row r="8" spans="1:4" x14ac:dyDescent="0.25">
      <c r="A8" s="31" t="s">
        <v>86</v>
      </c>
      <c r="B8" s="27" t="s">
        <v>85</v>
      </c>
      <c r="C8" s="27"/>
      <c r="D8" s="25">
        <v>4059255</v>
      </c>
    </row>
    <row r="9" spans="1:4" x14ac:dyDescent="0.25">
      <c r="A9" s="31"/>
      <c r="B9" s="27" t="s">
        <v>81</v>
      </c>
      <c r="C9" s="27"/>
      <c r="D9" s="25">
        <v>746883.9</v>
      </c>
    </row>
    <row r="10" spans="1:4" x14ac:dyDescent="0.25">
      <c r="A10" s="31"/>
      <c r="B10" s="38" t="s">
        <v>80</v>
      </c>
      <c r="C10" s="38"/>
      <c r="D10" s="5">
        <f>SUM(D8:D9)</f>
        <v>4806138.9000000004</v>
      </c>
    </row>
    <row r="11" spans="1:4" x14ac:dyDescent="0.25">
      <c r="A11" s="31"/>
      <c r="B11" s="38" t="s">
        <v>43</v>
      </c>
      <c r="C11" s="38"/>
      <c r="D11" s="5">
        <v>71700</v>
      </c>
    </row>
    <row r="12" spans="1:4" x14ac:dyDescent="0.25">
      <c r="A12" s="37" t="s">
        <v>84</v>
      </c>
      <c r="B12" s="36"/>
      <c r="C12" s="35"/>
      <c r="D12" s="5">
        <f>D10+D11</f>
        <v>4877838.9000000004</v>
      </c>
    </row>
    <row r="13" spans="1:4" x14ac:dyDescent="0.25">
      <c r="A13" s="31" t="s">
        <v>83</v>
      </c>
      <c r="B13" s="27" t="s">
        <v>82</v>
      </c>
      <c r="C13" s="27"/>
      <c r="D13" s="25">
        <v>4085503.4</v>
      </c>
    </row>
    <row r="14" spans="1:4" x14ac:dyDescent="0.25">
      <c r="A14" s="31"/>
      <c r="B14" s="27" t="s">
        <v>81</v>
      </c>
      <c r="C14" s="27"/>
      <c r="D14" s="25">
        <v>745130.08</v>
      </c>
    </row>
    <row r="15" spans="1:4" x14ac:dyDescent="0.25">
      <c r="A15" s="31"/>
      <c r="B15" s="38" t="s">
        <v>80</v>
      </c>
      <c r="C15" s="38"/>
      <c r="D15" s="5">
        <f>SUM(D13:D14)</f>
        <v>4830633.4799999995</v>
      </c>
    </row>
    <row r="16" spans="1:4" x14ac:dyDescent="0.25">
      <c r="A16" s="31"/>
      <c r="B16" s="38" t="s">
        <v>43</v>
      </c>
      <c r="C16" s="38"/>
      <c r="D16" s="25">
        <v>165879.79</v>
      </c>
    </row>
    <row r="17" spans="1:4" x14ac:dyDescent="0.25">
      <c r="A17" s="37" t="s">
        <v>79</v>
      </c>
      <c r="B17" s="36"/>
      <c r="C17" s="35"/>
      <c r="D17" s="5">
        <f>D15+D16</f>
        <v>4996513.2699999996</v>
      </c>
    </row>
    <row r="18" spans="1:4" x14ac:dyDescent="0.25">
      <c r="A18" s="31" t="s">
        <v>78</v>
      </c>
      <c r="B18" s="40" t="s">
        <v>77</v>
      </c>
      <c r="C18" s="39"/>
      <c r="D18" s="5">
        <f>SUM(D19:D21)</f>
        <v>289423.42</v>
      </c>
    </row>
    <row r="19" spans="1:4" ht="30" x14ac:dyDescent="0.25">
      <c r="A19" s="31"/>
      <c r="B19" s="27" t="s">
        <v>76</v>
      </c>
      <c r="C19" s="41" t="s">
        <v>75</v>
      </c>
      <c r="D19" s="25">
        <v>32956.559999999998</v>
      </c>
    </row>
    <row r="20" spans="1:4" ht="30" x14ac:dyDescent="0.25">
      <c r="A20" s="31"/>
      <c r="B20" s="27" t="s">
        <v>74</v>
      </c>
      <c r="C20" s="41" t="s">
        <v>73</v>
      </c>
      <c r="D20" s="25">
        <v>7065.5</v>
      </c>
    </row>
    <row r="21" spans="1:4" x14ac:dyDescent="0.25">
      <c r="A21" s="31"/>
      <c r="B21" s="27" t="s">
        <v>49</v>
      </c>
      <c r="C21" s="41"/>
      <c r="D21" s="25">
        <v>249401.36</v>
      </c>
    </row>
    <row r="22" spans="1:4" x14ac:dyDescent="0.25">
      <c r="A22" s="31"/>
      <c r="B22" s="40" t="s">
        <v>72</v>
      </c>
      <c r="C22" s="39"/>
      <c r="D22" s="5">
        <f>SUM(D23:D25)</f>
        <v>1327630.55</v>
      </c>
    </row>
    <row r="23" spans="1:4" ht="45" x14ac:dyDescent="0.25">
      <c r="A23" s="31"/>
      <c r="B23" s="27" t="s">
        <v>71</v>
      </c>
      <c r="C23" s="41" t="s">
        <v>70</v>
      </c>
      <c r="D23" s="25">
        <v>12079.56</v>
      </c>
    </row>
    <row r="24" spans="1:4" ht="30" x14ac:dyDescent="0.25">
      <c r="A24" s="31"/>
      <c r="B24" s="27" t="s">
        <v>69</v>
      </c>
      <c r="C24" s="41" t="s">
        <v>68</v>
      </c>
      <c r="D24" s="25">
        <v>1279410.8999999999</v>
      </c>
    </row>
    <row r="25" spans="1:4" x14ac:dyDescent="0.25">
      <c r="A25" s="31"/>
      <c r="B25" s="27" t="s">
        <v>67</v>
      </c>
      <c r="C25" s="41" t="s">
        <v>66</v>
      </c>
      <c r="D25" s="25">
        <v>36140.089999999997</v>
      </c>
    </row>
    <row r="26" spans="1:4" x14ac:dyDescent="0.25">
      <c r="A26" s="31"/>
      <c r="B26" s="40" t="s">
        <v>65</v>
      </c>
      <c r="C26" s="39"/>
      <c r="D26" s="5">
        <f>SUM(D27:D29)</f>
        <v>1387205.4100000001</v>
      </c>
    </row>
    <row r="27" spans="1:4" x14ac:dyDescent="0.25">
      <c r="A27" s="31"/>
      <c r="B27" s="27" t="s">
        <v>64</v>
      </c>
      <c r="C27" s="41"/>
      <c r="D27" s="25">
        <f>D9</f>
        <v>746883.9</v>
      </c>
    </row>
    <row r="28" spans="1:4" ht="30" x14ac:dyDescent="0.25">
      <c r="A28" s="31"/>
      <c r="B28" s="27" t="s">
        <v>63</v>
      </c>
      <c r="C28" s="41" t="s">
        <v>62</v>
      </c>
      <c r="D28" s="25">
        <v>2187.5</v>
      </c>
    </row>
    <row r="29" spans="1:4" x14ac:dyDescent="0.25">
      <c r="A29" s="31"/>
      <c r="B29" s="27" t="s">
        <v>49</v>
      </c>
      <c r="C29" s="41"/>
      <c r="D29" s="25">
        <v>638134.01</v>
      </c>
    </row>
    <row r="30" spans="1:4" x14ac:dyDescent="0.25">
      <c r="A30" s="31"/>
      <c r="B30" s="40" t="s">
        <v>61</v>
      </c>
      <c r="C30" s="39"/>
      <c r="D30" s="5">
        <f>SUM(D31:D33)</f>
        <v>456166.18999999994</v>
      </c>
    </row>
    <row r="31" spans="1:4" x14ac:dyDescent="0.25">
      <c r="A31" s="31"/>
      <c r="B31" s="27" t="s">
        <v>60</v>
      </c>
      <c r="C31" s="41" t="s">
        <v>59</v>
      </c>
      <c r="D31" s="25">
        <v>351433.68</v>
      </c>
    </row>
    <row r="32" spans="1:4" ht="45" x14ac:dyDescent="0.25">
      <c r="A32" s="31"/>
      <c r="B32" s="27" t="s">
        <v>58</v>
      </c>
      <c r="C32" s="41" t="s">
        <v>57</v>
      </c>
      <c r="D32" s="25">
        <v>1777.98</v>
      </c>
    </row>
    <row r="33" spans="1:4" x14ac:dyDescent="0.25">
      <c r="A33" s="31"/>
      <c r="B33" s="27" t="s">
        <v>49</v>
      </c>
      <c r="C33" s="41"/>
      <c r="D33" s="25">
        <v>102954.53</v>
      </c>
    </row>
    <row r="34" spans="1:4" x14ac:dyDescent="0.25">
      <c r="A34" s="31"/>
      <c r="B34" s="40" t="s">
        <v>56</v>
      </c>
      <c r="C34" s="39"/>
      <c r="D34" s="5">
        <f>D35</f>
        <v>128548.6</v>
      </c>
    </row>
    <row r="35" spans="1:4" x14ac:dyDescent="0.25">
      <c r="A35" s="31"/>
      <c r="B35" s="27" t="s">
        <v>55</v>
      </c>
      <c r="C35" s="41" t="s">
        <v>54</v>
      </c>
      <c r="D35" s="25">
        <v>128548.6</v>
      </c>
    </row>
    <row r="36" spans="1:4" x14ac:dyDescent="0.25">
      <c r="A36" s="31"/>
      <c r="B36" s="40" t="s">
        <v>53</v>
      </c>
      <c r="C36" s="39"/>
      <c r="D36" s="5">
        <f>SUM(D37:D37)</f>
        <v>236970.27</v>
      </c>
    </row>
    <row r="37" spans="1:4" x14ac:dyDescent="0.25">
      <c r="A37" s="31"/>
      <c r="B37" s="27" t="s">
        <v>49</v>
      </c>
      <c r="C37" s="27"/>
      <c r="D37" s="25">
        <v>236970.27</v>
      </c>
    </row>
    <row r="38" spans="1:4" x14ac:dyDescent="0.25">
      <c r="A38" s="31"/>
      <c r="B38" s="40" t="s">
        <v>52</v>
      </c>
      <c r="C38" s="39"/>
      <c r="D38" s="5">
        <f>SUM(D39:D40)</f>
        <v>230159.62</v>
      </c>
    </row>
    <row r="39" spans="1:4" x14ac:dyDescent="0.25">
      <c r="A39" s="31"/>
      <c r="B39" s="27" t="s">
        <v>51</v>
      </c>
      <c r="C39" s="27"/>
      <c r="D39" s="25">
        <v>50141.43</v>
      </c>
    </row>
    <row r="40" spans="1:4" x14ac:dyDescent="0.25">
      <c r="A40" s="31"/>
      <c r="B40" s="27" t="s">
        <v>49</v>
      </c>
      <c r="C40" s="27"/>
      <c r="D40" s="25">
        <v>180018.19</v>
      </c>
    </row>
    <row r="41" spans="1:4" x14ac:dyDescent="0.25">
      <c r="A41" s="31"/>
      <c r="B41" s="40" t="s">
        <v>50</v>
      </c>
      <c r="C41" s="39"/>
      <c r="D41" s="5">
        <f>SUM(D42:D45)</f>
        <v>1160741.51</v>
      </c>
    </row>
    <row r="42" spans="1:4" x14ac:dyDescent="0.25">
      <c r="A42" s="31"/>
      <c r="B42" s="27" t="s">
        <v>49</v>
      </c>
      <c r="C42" s="27"/>
      <c r="D42" s="25">
        <v>668163.12</v>
      </c>
    </row>
    <row r="43" spans="1:4" x14ac:dyDescent="0.25">
      <c r="A43" s="31"/>
      <c r="B43" s="27" t="s">
        <v>48</v>
      </c>
      <c r="C43" s="27"/>
      <c r="D43" s="25">
        <v>51584.41</v>
      </c>
    </row>
    <row r="44" spans="1:4" x14ac:dyDescent="0.25">
      <c r="A44" s="31"/>
      <c r="B44" s="27" t="s">
        <v>47</v>
      </c>
      <c r="C44" s="27"/>
      <c r="D44" s="25">
        <v>292.12</v>
      </c>
    </row>
    <row r="45" spans="1:4" ht="30" x14ac:dyDescent="0.25">
      <c r="A45" s="31"/>
      <c r="B45" s="27" t="s">
        <v>46</v>
      </c>
      <c r="C45" s="27" t="s">
        <v>45</v>
      </c>
      <c r="D45" s="25">
        <v>440701.86</v>
      </c>
    </row>
    <row r="46" spans="1:4" x14ac:dyDescent="0.25">
      <c r="A46" s="31"/>
      <c r="B46" s="38" t="s">
        <v>44</v>
      </c>
      <c r="C46" s="27"/>
      <c r="D46" s="5">
        <f>D18+D22+D26+D30+D34+D36+D38+D41</f>
        <v>5216845.57</v>
      </c>
    </row>
    <row r="47" spans="1:4" x14ac:dyDescent="0.25">
      <c r="A47" s="31"/>
      <c r="B47" s="38" t="s">
        <v>43</v>
      </c>
      <c r="C47" s="27" t="s">
        <v>42</v>
      </c>
      <c r="D47" s="5">
        <f>D11</f>
        <v>71700</v>
      </c>
    </row>
    <row r="48" spans="1:4" x14ac:dyDescent="0.25">
      <c r="A48" s="37" t="s">
        <v>41</v>
      </c>
      <c r="B48" s="36"/>
      <c r="C48" s="35"/>
      <c r="D48" s="5">
        <f>D46+D47</f>
        <v>5288545.57</v>
      </c>
    </row>
    <row r="49" spans="1:4" x14ac:dyDescent="0.25">
      <c r="A49" s="7" t="s">
        <v>40</v>
      </c>
      <c r="B49" s="34"/>
      <c r="C49" s="33"/>
      <c r="D49" s="5">
        <f>D12-D48</f>
        <v>-410706.66999999993</v>
      </c>
    </row>
    <row r="50" spans="1:4" x14ac:dyDescent="0.25">
      <c r="A50" s="7" t="s">
        <v>39</v>
      </c>
      <c r="B50" s="34"/>
      <c r="C50" s="33"/>
      <c r="D50" s="5">
        <f>D17-D48</f>
        <v>-292032.30000000075</v>
      </c>
    </row>
    <row r="51" spans="1:4" ht="15.75" x14ac:dyDescent="0.25">
      <c r="A51" s="18" t="s">
        <v>38</v>
      </c>
      <c r="B51" s="18"/>
      <c r="C51" s="18"/>
      <c r="D51" s="32"/>
    </row>
    <row r="52" spans="1:4" x14ac:dyDescent="0.25">
      <c r="A52" s="31" t="s">
        <v>37</v>
      </c>
      <c r="B52" s="27" t="s">
        <v>31</v>
      </c>
      <c r="C52" s="29" t="s">
        <v>30</v>
      </c>
      <c r="D52" s="25">
        <v>1473956.4</v>
      </c>
    </row>
    <row r="53" spans="1:4" x14ac:dyDescent="0.25">
      <c r="A53" s="31"/>
      <c r="B53" s="27" t="s">
        <v>29</v>
      </c>
      <c r="C53" s="30"/>
      <c r="D53" s="25">
        <v>395327.8</v>
      </c>
    </row>
    <row r="54" spans="1:4" x14ac:dyDescent="0.25">
      <c r="A54" s="31"/>
      <c r="B54" s="27" t="s">
        <v>28</v>
      </c>
      <c r="C54" s="28"/>
      <c r="D54" s="25">
        <f>D70</f>
        <v>3741075.93</v>
      </c>
    </row>
    <row r="55" spans="1:4" x14ac:dyDescent="0.25">
      <c r="A55" s="31"/>
      <c r="B55" s="27" t="s">
        <v>27</v>
      </c>
      <c r="C55" s="29" t="s">
        <v>26</v>
      </c>
      <c r="D55" s="25">
        <v>599770.68999999994</v>
      </c>
    </row>
    <row r="56" spans="1:4" x14ac:dyDescent="0.25">
      <c r="A56" s="31"/>
      <c r="B56" s="27" t="s">
        <v>25</v>
      </c>
      <c r="C56" s="28"/>
      <c r="D56" s="25">
        <v>640077.86</v>
      </c>
    </row>
    <row r="57" spans="1:4" x14ac:dyDescent="0.25">
      <c r="A57" s="31"/>
      <c r="B57" s="27" t="s">
        <v>24</v>
      </c>
      <c r="C57" s="26" t="s">
        <v>23</v>
      </c>
      <c r="D57" s="25">
        <v>1379695.44</v>
      </c>
    </row>
    <row r="58" spans="1:4" x14ac:dyDescent="0.25">
      <c r="A58" s="31"/>
      <c r="B58" s="27" t="s">
        <v>22</v>
      </c>
      <c r="C58" s="26" t="s">
        <v>21</v>
      </c>
      <c r="D58" s="25">
        <v>693157.13</v>
      </c>
    </row>
    <row r="59" spans="1:4" x14ac:dyDescent="0.25">
      <c r="A59" s="31"/>
      <c r="B59" s="24" t="s">
        <v>36</v>
      </c>
      <c r="C59" s="23"/>
      <c r="D59" s="5">
        <f>SUM(D52:D58)</f>
        <v>8923061.2500000019</v>
      </c>
    </row>
    <row r="60" spans="1:4" x14ac:dyDescent="0.25">
      <c r="A60" s="31" t="s">
        <v>35</v>
      </c>
      <c r="B60" s="27" t="s">
        <v>31</v>
      </c>
      <c r="C60" s="29" t="s">
        <v>30</v>
      </c>
      <c r="D60" s="25">
        <v>1500503.81</v>
      </c>
    </row>
    <row r="61" spans="1:4" x14ac:dyDescent="0.25">
      <c r="A61" s="31"/>
      <c r="B61" s="27" t="s">
        <v>29</v>
      </c>
      <c r="C61" s="30"/>
      <c r="D61" s="25">
        <v>406167.22</v>
      </c>
    </row>
    <row r="62" spans="1:4" x14ac:dyDescent="0.25">
      <c r="A62" s="31"/>
      <c r="B62" s="27" t="s">
        <v>28</v>
      </c>
      <c r="C62" s="28"/>
      <c r="D62" s="25">
        <v>3810954.49</v>
      </c>
    </row>
    <row r="63" spans="1:4" x14ac:dyDescent="0.25">
      <c r="A63" s="31"/>
      <c r="B63" s="27" t="s">
        <v>27</v>
      </c>
      <c r="C63" s="29" t="s">
        <v>26</v>
      </c>
      <c r="D63" s="25">
        <v>630731.09</v>
      </c>
    </row>
    <row r="64" spans="1:4" x14ac:dyDescent="0.25">
      <c r="A64" s="31"/>
      <c r="B64" s="27" t="s">
        <v>25</v>
      </c>
      <c r="C64" s="28"/>
      <c r="D64" s="25">
        <v>658089.16</v>
      </c>
    </row>
    <row r="65" spans="1:4" x14ac:dyDescent="0.25">
      <c r="A65" s="31"/>
      <c r="B65" s="27" t="s">
        <v>24</v>
      </c>
      <c r="C65" s="26" t="s">
        <v>23</v>
      </c>
      <c r="D65" s="25">
        <v>1365597.64</v>
      </c>
    </row>
    <row r="66" spans="1:4" x14ac:dyDescent="0.25">
      <c r="A66" s="31"/>
      <c r="B66" s="27" t="s">
        <v>22</v>
      </c>
      <c r="C66" s="26" t="s">
        <v>21</v>
      </c>
      <c r="D66" s="25">
        <v>660116.56000000006</v>
      </c>
    </row>
    <row r="67" spans="1:4" x14ac:dyDescent="0.25">
      <c r="A67" s="31"/>
      <c r="B67" s="24" t="s">
        <v>34</v>
      </c>
      <c r="C67" s="23"/>
      <c r="D67" s="5">
        <f>SUM(D60:D66)</f>
        <v>9032159.9700000007</v>
      </c>
    </row>
    <row r="68" spans="1:4" x14ac:dyDescent="0.25">
      <c r="A68" s="20" t="s">
        <v>33</v>
      </c>
      <c r="B68" s="27" t="s">
        <v>31</v>
      </c>
      <c r="C68" s="29" t="s">
        <v>30</v>
      </c>
      <c r="D68" s="25">
        <v>1539158.07</v>
      </c>
    </row>
    <row r="69" spans="1:4" x14ac:dyDescent="0.25">
      <c r="A69" s="20"/>
      <c r="B69" s="27" t="s">
        <v>29</v>
      </c>
      <c r="C69" s="30"/>
      <c r="D69" s="25">
        <v>372300.36</v>
      </c>
    </row>
    <row r="70" spans="1:4" x14ac:dyDescent="0.25">
      <c r="A70" s="20"/>
      <c r="B70" s="27" t="s">
        <v>28</v>
      </c>
      <c r="C70" s="28"/>
      <c r="D70" s="25">
        <v>3741075.93</v>
      </c>
    </row>
    <row r="71" spans="1:4" x14ac:dyDescent="0.25">
      <c r="A71" s="20"/>
      <c r="B71" s="27" t="s">
        <v>27</v>
      </c>
      <c r="C71" s="29" t="s">
        <v>26</v>
      </c>
      <c r="D71" s="25">
        <v>577709.31999999995</v>
      </c>
    </row>
    <row r="72" spans="1:4" x14ac:dyDescent="0.25">
      <c r="A72" s="20"/>
      <c r="B72" s="27" t="s">
        <v>25</v>
      </c>
      <c r="C72" s="28"/>
      <c r="D72" s="25">
        <v>679764.14</v>
      </c>
    </row>
    <row r="73" spans="1:4" x14ac:dyDescent="0.25">
      <c r="A73" s="20"/>
      <c r="B73" s="27" t="s">
        <v>24</v>
      </c>
      <c r="C73" s="26" t="s">
        <v>23</v>
      </c>
      <c r="D73" s="25">
        <v>1915072.16</v>
      </c>
    </row>
    <row r="74" spans="1:4" x14ac:dyDescent="0.25">
      <c r="A74" s="20"/>
      <c r="B74" s="27" t="s">
        <v>22</v>
      </c>
      <c r="C74" s="26" t="s">
        <v>21</v>
      </c>
      <c r="D74" s="25">
        <v>637236.47</v>
      </c>
    </row>
    <row r="75" spans="1:4" x14ac:dyDescent="0.25">
      <c r="A75" s="20"/>
      <c r="B75" s="24" t="s">
        <v>20</v>
      </c>
      <c r="C75" s="23"/>
      <c r="D75" s="5">
        <f>SUM(D68:D74)</f>
        <v>9462316.4500000011</v>
      </c>
    </row>
    <row r="76" spans="1:4" x14ac:dyDescent="0.25">
      <c r="A76" s="20" t="s">
        <v>32</v>
      </c>
      <c r="B76" s="27" t="s">
        <v>31</v>
      </c>
      <c r="C76" s="29" t="s">
        <v>30</v>
      </c>
      <c r="D76" s="25">
        <f>D68</f>
        <v>1539158.07</v>
      </c>
    </row>
    <row r="77" spans="1:4" x14ac:dyDescent="0.25">
      <c r="A77" s="20"/>
      <c r="B77" s="27" t="s">
        <v>29</v>
      </c>
      <c r="C77" s="30"/>
      <c r="D77" s="25">
        <f>D69</f>
        <v>372300.36</v>
      </c>
    </row>
    <row r="78" spans="1:4" x14ac:dyDescent="0.25">
      <c r="A78" s="20"/>
      <c r="B78" s="27" t="s">
        <v>28</v>
      </c>
      <c r="C78" s="28"/>
      <c r="D78" s="25">
        <f>D70</f>
        <v>3741075.93</v>
      </c>
    </row>
    <row r="79" spans="1:4" x14ac:dyDescent="0.25">
      <c r="A79" s="20"/>
      <c r="B79" s="27" t="s">
        <v>27</v>
      </c>
      <c r="C79" s="29" t="s">
        <v>26</v>
      </c>
      <c r="D79" s="25">
        <f>D71</f>
        <v>577709.31999999995</v>
      </c>
    </row>
    <row r="80" spans="1:4" x14ac:dyDescent="0.25">
      <c r="A80" s="20"/>
      <c r="B80" s="27" t="s">
        <v>25</v>
      </c>
      <c r="C80" s="28"/>
      <c r="D80" s="25">
        <f>D72</f>
        <v>679764.14</v>
      </c>
    </row>
    <row r="81" spans="1:4" x14ac:dyDescent="0.25">
      <c r="A81" s="20"/>
      <c r="B81" s="27" t="s">
        <v>24</v>
      </c>
      <c r="C81" s="26" t="s">
        <v>23</v>
      </c>
      <c r="D81" s="25">
        <f>D73</f>
        <v>1915072.16</v>
      </c>
    </row>
    <row r="82" spans="1:4" x14ac:dyDescent="0.25">
      <c r="A82" s="20"/>
      <c r="B82" s="27" t="s">
        <v>22</v>
      </c>
      <c r="C82" s="26" t="s">
        <v>21</v>
      </c>
      <c r="D82" s="25">
        <f>D74</f>
        <v>637236.47</v>
      </c>
    </row>
    <row r="83" spans="1:4" x14ac:dyDescent="0.25">
      <c r="A83" s="20"/>
      <c r="B83" s="24" t="s">
        <v>20</v>
      </c>
      <c r="C83" s="23"/>
      <c r="D83" s="5">
        <f>D75</f>
        <v>9462316.4500000011</v>
      </c>
    </row>
    <row r="84" spans="1:4" x14ac:dyDescent="0.25">
      <c r="A84" s="7" t="s">
        <v>19</v>
      </c>
      <c r="B84" s="7"/>
      <c r="C84" s="22"/>
      <c r="D84" s="5">
        <f>D59-D75</f>
        <v>-539255.19999999925</v>
      </c>
    </row>
    <row r="85" spans="1:4" x14ac:dyDescent="0.25">
      <c r="A85" s="7" t="s">
        <v>18</v>
      </c>
      <c r="B85" s="7"/>
      <c r="C85" s="22"/>
      <c r="D85" s="5">
        <f>D67-D75</f>
        <v>-430156.48000000045</v>
      </c>
    </row>
    <row r="86" spans="1:4" ht="15.75" x14ac:dyDescent="0.25">
      <c r="A86" s="21" t="s">
        <v>17</v>
      </c>
      <c r="B86" s="21"/>
      <c r="C86" s="21"/>
      <c r="D86" s="21"/>
    </row>
    <row r="87" spans="1:4" ht="18.75" x14ac:dyDescent="0.3">
      <c r="A87" s="20" t="s">
        <v>16</v>
      </c>
      <c r="B87" s="12" t="s">
        <v>15</v>
      </c>
      <c r="C87" s="19"/>
      <c r="D87" s="5">
        <v>11</v>
      </c>
    </row>
    <row r="88" spans="1:4" ht="18.75" x14ac:dyDescent="0.3">
      <c r="A88" s="20"/>
      <c r="B88" s="12" t="s">
        <v>14</v>
      </c>
      <c r="C88" s="19"/>
      <c r="D88" s="5">
        <v>11</v>
      </c>
    </row>
    <row r="89" spans="1:4" ht="30.75" x14ac:dyDescent="0.3">
      <c r="A89" s="20"/>
      <c r="B89" s="13" t="s">
        <v>13</v>
      </c>
      <c r="C89" s="19"/>
      <c r="D89" s="5">
        <v>919945.79</v>
      </c>
    </row>
    <row r="90" spans="1:4" ht="15.75" x14ac:dyDescent="0.25">
      <c r="A90" s="18" t="s">
        <v>12</v>
      </c>
      <c r="B90" s="18"/>
      <c r="C90" s="18"/>
      <c r="D90" s="18"/>
    </row>
    <row r="91" spans="1:4" x14ac:dyDescent="0.25">
      <c r="A91" s="17" t="s">
        <v>11</v>
      </c>
      <c r="B91" s="12" t="s">
        <v>10</v>
      </c>
      <c r="C91" s="12" t="s">
        <v>9</v>
      </c>
      <c r="D91" s="5">
        <v>310910</v>
      </c>
    </row>
    <row r="92" spans="1:4" ht="30" x14ac:dyDescent="0.25">
      <c r="A92" s="15"/>
      <c r="B92" s="12" t="s">
        <v>8</v>
      </c>
      <c r="C92" s="12" t="s">
        <v>7</v>
      </c>
      <c r="D92" s="5">
        <f>50000*12</f>
        <v>600000</v>
      </c>
    </row>
    <row r="93" spans="1:4" x14ac:dyDescent="0.25">
      <c r="A93" s="15"/>
      <c r="B93" s="12" t="s">
        <v>6</v>
      </c>
      <c r="C93" s="16">
        <v>0.15</v>
      </c>
      <c r="D93" s="5">
        <f>D92*0.15</f>
        <v>90000</v>
      </c>
    </row>
    <row r="94" spans="1:4" ht="150" x14ac:dyDescent="0.25">
      <c r="A94" s="15"/>
      <c r="B94" s="12" t="s">
        <v>5</v>
      </c>
      <c r="C94" s="12" t="s">
        <v>4</v>
      </c>
      <c r="D94" s="5">
        <f>650043-D93</f>
        <v>560043</v>
      </c>
    </row>
    <row r="95" spans="1:4" x14ac:dyDescent="0.25">
      <c r="A95" s="14"/>
      <c r="B95" s="13" t="s">
        <v>3</v>
      </c>
      <c r="C95" s="12" t="s">
        <v>2</v>
      </c>
      <c r="D95" s="5">
        <f>D91+D92-D93-D94</f>
        <v>260867</v>
      </c>
    </row>
    <row r="96" spans="1:4" ht="18.75" x14ac:dyDescent="0.3">
      <c r="A96" s="11"/>
      <c r="B96" s="10"/>
      <c r="C96" s="9"/>
      <c r="D96" s="8"/>
    </row>
    <row r="97" spans="1:4" x14ac:dyDescent="0.25">
      <c r="A97" s="7" t="s">
        <v>1</v>
      </c>
      <c r="B97" s="7"/>
      <c r="C97" s="6"/>
      <c r="D97" s="5">
        <v>4269206.0599999996</v>
      </c>
    </row>
    <row r="98" spans="1:4" x14ac:dyDescent="0.25">
      <c r="A98" s="4" t="s">
        <v>0</v>
      </c>
      <c r="C98" s="3"/>
      <c r="D98" s="2"/>
    </row>
  </sheetData>
  <mergeCells count="47">
    <mergeCell ref="A18:A47"/>
    <mergeCell ref="B26:C26"/>
    <mergeCell ref="B34:C34"/>
    <mergeCell ref="B38:C38"/>
    <mergeCell ref="B41:C41"/>
    <mergeCell ref="B22:C22"/>
    <mergeCell ref="B30:C30"/>
    <mergeCell ref="A5:D5"/>
    <mergeCell ref="A48:B48"/>
    <mergeCell ref="A49:B49"/>
    <mergeCell ref="A50:B50"/>
    <mergeCell ref="A7:B7"/>
    <mergeCell ref="A8:A11"/>
    <mergeCell ref="A12:B12"/>
    <mergeCell ref="A13:A16"/>
    <mergeCell ref="B18:C18"/>
    <mergeCell ref="A17:B17"/>
    <mergeCell ref="A68:A75"/>
    <mergeCell ref="C68:C70"/>
    <mergeCell ref="C71:C72"/>
    <mergeCell ref="B75:C75"/>
    <mergeCell ref="B36:C36"/>
    <mergeCell ref="A1:C1"/>
    <mergeCell ref="A2:C2"/>
    <mergeCell ref="A3:C3"/>
    <mergeCell ref="A4:C4"/>
    <mergeCell ref="A6:C6"/>
    <mergeCell ref="A86:D86"/>
    <mergeCell ref="A51:C51"/>
    <mergeCell ref="A52:A59"/>
    <mergeCell ref="C52:C54"/>
    <mergeCell ref="C55:C56"/>
    <mergeCell ref="B59:C59"/>
    <mergeCell ref="A60:A67"/>
    <mergeCell ref="C60:C62"/>
    <mergeCell ref="C63:C64"/>
    <mergeCell ref="B67:C67"/>
    <mergeCell ref="A87:A89"/>
    <mergeCell ref="A97:B97"/>
    <mergeCell ref="A76:A83"/>
    <mergeCell ref="C76:C78"/>
    <mergeCell ref="C79:C80"/>
    <mergeCell ref="B83:C83"/>
    <mergeCell ref="A84:B84"/>
    <mergeCell ref="A90:D90"/>
    <mergeCell ref="A91:A95"/>
    <mergeCell ref="A85:B85"/>
  </mergeCells>
  <conditionalFormatting sqref="B92:B93">
    <cfRule type="duplicateValues" dxfId="9" priority="9"/>
  </conditionalFormatting>
  <conditionalFormatting sqref="B95">
    <cfRule type="duplicateValues" dxfId="8" priority="8"/>
  </conditionalFormatting>
  <conditionalFormatting sqref="C93">
    <cfRule type="duplicateValues" dxfId="7" priority="7"/>
  </conditionalFormatting>
  <conditionalFormatting sqref="C94">
    <cfRule type="duplicateValues" dxfId="6" priority="6"/>
  </conditionalFormatting>
  <conditionalFormatting sqref="B91">
    <cfRule type="duplicateValues" dxfId="5" priority="5"/>
  </conditionalFormatting>
  <conditionalFormatting sqref="C92">
    <cfRule type="duplicateValues" dxfId="4" priority="4"/>
  </conditionalFormatting>
  <conditionalFormatting sqref="C91">
    <cfRule type="duplicateValues" dxfId="3" priority="3"/>
  </conditionalFormatting>
  <conditionalFormatting sqref="B87">
    <cfRule type="duplicateValues" dxfId="2" priority="2"/>
  </conditionalFormatting>
  <conditionalFormatting sqref="B96 B89">
    <cfRule type="duplicateValues" dxfId="1" priority="10"/>
  </conditionalFormatting>
  <conditionalFormatting sqref="C95">
    <cfRule type="duplicateValues" dxfId="0" priority="1"/>
  </conditionalFormatting>
  <pageMargins left="0.70866141732283472" right="0" top="0" bottom="0" header="0.31496062992125984" footer="0.31496062992125984"/>
  <pageSetup paperSize="9" scale="5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2021-03-31T12:50:17Z</dcterms:created>
  <dcterms:modified xsi:type="dcterms:W3CDTF">2021-03-31T12:50:22Z</dcterms:modified>
</cp:coreProperties>
</file>