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60" windowWidth="24435" windowHeight="11010"/>
  </bookViews>
  <sheets>
    <sheet name="43" sheetId="1" r:id="rId1"/>
  </sheets>
  <calcPr calcId="144525"/>
</workbook>
</file>

<file path=xl/calcChain.xml><?xml version="1.0" encoding="utf-8"?>
<calcChain xmlns="http://schemas.openxmlformats.org/spreadsheetml/2006/main">
  <c r="D10" i="1" l="1"/>
  <c r="D11" i="1"/>
  <c r="D12" i="1" s="1"/>
  <c r="D15" i="1"/>
  <c r="D17" i="1"/>
  <c r="D30" i="1"/>
  <c r="D48" i="1"/>
  <c r="D50" i="1" s="1"/>
  <c r="D52" i="1" s="1"/>
  <c r="D61" i="1"/>
  <c r="D86" i="1" s="1"/>
  <c r="D62" i="1"/>
  <c r="D69" i="1" s="1"/>
  <c r="D87" i="1" s="1"/>
  <c r="D63" i="1"/>
  <c r="D65" i="1"/>
  <c r="D66" i="1"/>
  <c r="D67" i="1"/>
  <c r="D77" i="1"/>
  <c r="D85" i="1"/>
  <c r="D51" i="1" l="1"/>
</calcChain>
</file>

<file path=xl/sharedStrings.xml><?xml version="1.0" encoding="utf-8"?>
<sst xmlns="http://schemas.openxmlformats.org/spreadsheetml/2006/main" count="134" uniqueCount="92">
  <si>
    <t>Исполнитель: экономист Шолохова Н.С.</t>
  </si>
  <si>
    <t>Задолженность населения за жилищно-коммунальные услуги на конец отчетного периода руб.</t>
  </si>
  <si>
    <t>Оплачено по результатам претензионно-исковой работы, руб.</t>
  </si>
  <si>
    <t>Взыскано  по результатам претензионно-исковой работы, руб.</t>
  </si>
  <si>
    <t>Предъявлено ко взысканию, шт.</t>
  </si>
  <si>
    <t>Направлено претензий потребителям-должникам, шт.</t>
  </si>
  <si>
    <t>Информация о ведении претензионно-исковой работы в отношении потребителей-должников</t>
  </si>
  <si>
    <t>3. Информация о ведении претензионно-исковой работы в отношении потребителей-должников</t>
  </si>
  <si>
    <t>Финансовый результат по статье "Коммунальные услуги" от оплаченных, руб.</t>
  </si>
  <si>
    <t>Финансовый результат по статье "Коммунальные услуги" от начисленных, руб.</t>
  </si>
  <si>
    <t>итого расходы на КУ</t>
  </si>
  <si>
    <t>ЕМУП "Спецавтобаза" договор №318026 333</t>
  </si>
  <si>
    <t>Вывоз ТБО</t>
  </si>
  <si>
    <t>ОАО "Екатеринбургэнегосбыт" №24129 от 01.01.2013г.</t>
  </si>
  <si>
    <t>Электроснабжение</t>
  </si>
  <si>
    <t>Стоки</t>
  </si>
  <si>
    <t>МУП "Водоканал " №3215 от 19.07.2011г.</t>
  </si>
  <si>
    <t>Холодное водоснабжение</t>
  </si>
  <si>
    <t>Отопление</t>
  </si>
  <si>
    <t>Горячее водоснабжение (подача)</t>
  </si>
  <si>
    <t>ПАО "Т-Плюс" (Свердловский филиал ПАО "ЭнергосбыТ Плюс") №52351-ВоТГК от 01.01.2015г.</t>
  </si>
  <si>
    <t>Горячее водоснабжение (нагрев)</t>
  </si>
  <si>
    <t>Оплачено поставщику КУ</t>
  </si>
  <si>
    <t>Предъявлено поставщиком КУ</t>
  </si>
  <si>
    <t>итого оплачено за КУ</t>
  </si>
  <si>
    <t>Оплачено за КУ, руб.</t>
  </si>
  <si>
    <t>итого начислено за КУ</t>
  </si>
  <si>
    <t>Начислено за КУ, руб.</t>
  </si>
  <si>
    <t>2. Информация по статье "Коммунальные услуги"</t>
  </si>
  <si>
    <t>Финансовый результат по по статье "Содержание жилья" от оплаченных, руб.</t>
  </si>
  <si>
    <t>Финансовый результат по статье "Содержание жилья" от начисленных, руб.</t>
  </si>
  <si>
    <t>ИТОГО фактически потрачено, руб.</t>
  </si>
  <si>
    <t>ИП Политов Д.В., Договор № 2 от 01.02.2015г.</t>
  </si>
  <si>
    <t>домофон</t>
  </si>
  <si>
    <t>итого</t>
  </si>
  <si>
    <t>обслуживание орг.техники, канцтовары, связь, другие общехозяйственные расходы</t>
  </si>
  <si>
    <t>Прочие расходы</t>
  </si>
  <si>
    <t>Амортизация основных средств</t>
  </si>
  <si>
    <t>Работы, выполненные силами управляющей компании</t>
  </si>
  <si>
    <t xml:space="preserve">Затраты на управление </t>
  </si>
  <si>
    <t>Услуги банка, ЕРЦ</t>
  </si>
  <si>
    <t xml:space="preserve">ООО"Единый расчетный центр" договор  № ПД - 15/1 от 15.12.2011г. </t>
  </si>
  <si>
    <t>Печать квитанций и упаковка в конверты</t>
  </si>
  <si>
    <t>Расходы по РКЦ и паспорт. столу</t>
  </si>
  <si>
    <t>Аварийные работы на внутридомовых инженерных системах МКД</t>
  </si>
  <si>
    <t>Филиал АО "Объединенная страховая компания" в г. Екатеринбург Свердловской области, Договор страхования №oskx12151236860000</t>
  </si>
  <si>
    <t>Страхование лифтов</t>
  </si>
  <si>
    <t>ИКЦ УралЛифт №943 от 29.12.2020 г.</t>
  </si>
  <si>
    <t>Техническое освидетельствование и проведение эл.испытаний</t>
  </si>
  <si>
    <t>ООО "ОТИС Лифт", д-р B7OPU-005644 от 15.06.11</t>
  </si>
  <si>
    <t>Техническое обслуживание лифтов</t>
  </si>
  <si>
    <t>Работы по содержанию лифтового хозяйства</t>
  </si>
  <si>
    <t>ООО "ЧОП СОВА-5" по дог.№22/05/2020-ВОЛГ от 22.05.2020</t>
  </si>
  <si>
    <t>Оказание охранных услуг</t>
  </si>
  <si>
    <t>Содержание МОП</t>
  </si>
  <si>
    <t>Работы по содержанию и ремонту оборудования и систем инженерно-технического обеспечения, входящих в состав ОИ</t>
  </si>
  <si>
    <t>Катаев А.С., Д-р №0602/19 от 01.02.19</t>
  </si>
  <si>
    <t>Расчистка территории спец.техникой</t>
  </si>
  <si>
    <t>ИП Волкова Н.С. договор №28/09-2020 от 28.09.2020</t>
  </si>
  <si>
    <t>Услуги автовышки</t>
  </si>
  <si>
    <t>договор подряда от 16.03.2020г. с Катаев А.С.</t>
  </si>
  <si>
    <t xml:space="preserve">Уборка МОП с применением дез.средств </t>
  </si>
  <si>
    <t>Клининговые услуги (уборка МОП)</t>
  </si>
  <si>
    <t>Катаев А.С., Д-р №1 от 01.02.2015г., Д-р №26/02 от 01.03.2018</t>
  </si>
  <si>
    <t>Клининговые услуги (уборка придомовой территории)</t>
  </si>
  <si>
    <t>УФК по Свердл. обл. ФБУЗ "Центр гигиены  и эпидемиологи в Свердловской области", договор 3565 от 26.04.2021</t>
  </si>
  <si>
    <t>Дератизация</t>
  </si>
  <si>
    <t>Работы по содержанию земельного участка (в.т.ч. клининговые услуги)</t>
  </si>
  <si>
    <t>Ремонт межпанельных швов ООО "Студия комфорта" Договор № 369 от 08.04.2021</t>
  </si>
  <si>
    <t>Работы, выполненные силами подрядных организации</t>
  </si>
  <si>
    <t>Списание материалов в производство по требованиям-накладным</t>
  </si>
  <si>
    <t>Текущие ремонты (материалы, услуги)</t>
  </si>
  <si>
    <t>Работы по содержанию и ремонту конструктивных элементов (несущих конструкций и ненесущих конструкций) МКД</t>
  </si>
  <si>
    <t>Расходы по выполнению договора управления МКД</t>
  </si>
  <si>
    <t>ИТОГО оплачено, руб.</t>
  </si>
  <si>
    <t>итого СЖ</t>
  </si>
  <si>
    <t>коммунальный ресурс на СОИ собственниками жилых помещений</t>
  </si>
  <si>
    <t>собственниками жилых помещений</t>
  </si>
  <si>
    <t>Оплачено руб.</t>
  </si>
  <si>
    <t>ИТОГО начислено, руб.</t>
  </si>
  <si>
    <t>коммунальный ресурс на СОИ собственникам жилых помещений</t>
  </si>
  <si>
    <t>собственникам жилых помещений</t>
  </si>
  <si>
    <t>Начислено, руб.</t>
  </si>
  <si>
    <t>2021 год</t>
  </si>
  <si>
    <t>Примечание</t>
  </si>
  <si>
    <t>Период</t>
  </si>
  <si>
    <t>1. Информация по статье "Содержание жилья"</t>
  </si>
  <si>
    <t>Полезная площадь МКД - 4410,9 м2, в т.ч. площадь жилых помещений - 4410,9 м2, площадь нежилых помещений - 0,00 м2</t>
  </si>
  <si>
    <t>по адресу: Свердловская область, г. Екатеринбург,  ул. Ухтомская д.№43</t>
  </si>
  <si>
    <t>Отчет об исполнении управляющей организацией договора управления многоквартирным домом за 2021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</si>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</sst>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rgb="FF23147A"/>
      <name val="Times New Roman"/>
      <family val="1"/>
      <charset val="204"/>
    </font>
    <font>
      <sz val="14"/>
      <name val="Calibri"/>
      <family val="2"/>
      <scheme val="minor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Calibri"/>
      <family val="2"/>
      <scheme val="minor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8" fillId="0" borderId="0"/>
    <xf numFmtId="0" fontId="18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Fill="1"/>
    <xf numFmtId="3" fontId="2" fillId="0" borderId="0" xfId="0" applyNumberFormat="1" applyFont="1"/>
    <xf numFmtId="0" fontId="2" fillId="0" borderId="0" xfId="0" applyFont="1" applyFill="1" applyAlignment="1">
      <alignment wrapText="1"/>
    </xf>
    <xf numFmtId="0" fontId="3" fillId="0" borderId="0" xfId="0" applyFont="1"/>
    <xf numFmtId="3" fontId="4" fillId="2" borderId="1" xfId="0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4" fontId="8" fillId="0" borderId="1" xfId="0" applyNumberFormat="1" applyFont="1" applyBorder="1" applyAlignment="1">
      <alignment horizontal="left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11" fillId="2" borderId="1" xfId="0" applyNumberFormat="1" applyFont="1" applyFill="1" applyBorder="1"/>
    <xf numFmtId="0" fontId="12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0" fontId="9" fillId="0" borderId="7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13" fillId="0" borderId="0" xfId="0" applyFont="1"/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4"/>
  <sheetViews>
    <sheetView tabSelected="1" workbookViewId="0">
      <pane ySplit="7" topLeftCell="A68" activePane="bottomLeft" state="frozen"/>
      <selection activeCell="H35" sqref="H35"/>
      <selection pane="bottomLeft" activeCell="C7" sqref="C1:C1048576"/>
    </sheetView>
  </sheetViews>
  <sheetFormatPr defaultColWidth="9.140625" defaultRowHeight="15" x14ac:dyDescent="0.25"/>
  <cols>
    <col min="1" max="1" width="26.42578125" style="1" customWidth="1"/>
    <col min="2" max="2" width="70.42578125" style="1" customWidth="1"/>
    <col min="3" max="3" width="50.7109375" style="2" customWidth="1"/>
    <col min="4" max="4" width="12.140625" style="1" customWidth="1"/>
    <col min="5" max="16384" width="9.140625" style="1"/>
  </cols>
  <sheetData>
    <row r="1" spans="1:4" x14ac:dyDescent="0.25">
      <c r="A1" s="43" t="s">
        <v>91</v>
      </c>
      <c r="B1" s="43"/>
      <c r="C1" s="43"/>
      <c r="D1" s="3"/>
    </row>
    <row r="2" spans="1:4" x14ac:dyDescent="0.25">
      <c r="A2" s="44" t="s">
        <v>90</v>
      </c>
      <c r="B2" s="44"/>
      <c r="C2" s="44"/>
      <c r="D2" s="3"/>
    </row>
    <row r="3" spans="1:4" x14ac:dyDescent="0.25">
      <c r="A3" s="43" t="s">
        <v>89</v>
      </c>
      <c r="B3" s="43"/>
      <c r="C3" s="43"/>
      <c r="D3" s="3"/>
    </row>
    <row r="4" spans="1:4" ht="15.75" x14ac:dyDescent="0.25">
      <c r="A4" s="42" t="s">
        <v>88</v>
      </c>
      <c r="B4" s="42"/>
      <c r="C4" s="42"/>
      <c r="D4" s="3"/>
    </row>
    <row r="5" spans="1:4" x14ac:dyDescent="0.25">
      <c r="A5" s="41" t="s">
        <v>87</v>
      </c>
      <c r="B5" s="41"/>
      <c r="C5" s="41"/>
      <c r="D5" s="3"/>
    </row>
    <row r="6" spans="1:4" ht="15.75" x14ac:dyDescent="0.25">
      <c r="A6" s="25" t="s">
        <v>86</v>
      </c>
      <c r="B6" s="25"/>
      <c r="C6" s="25"/>
      <c r="D6" s="40"/>
    </row>
    <row r="7" spans="1:4" x14ac:dyDescent="0.25">
      <c r="A7" s="29" t="s">
        <v>85</v>
      </c>
      <c r="B7" s="39"/>
      <c r="C7" s="28" t="s">
        <v>84</v>
      </c>
      <c r="D7" s="38" t="s">
        <v>83</v>
      </c>
    </row>
    <row r="8" spans="1:4" x14ac:dyDescent="0.25">
      <c r="A8" s="23" t="s">
        <v>82</v>
      </c>
      <c r="B8" s="19" t="s">
        <v>81</v>
      </c>
      <c r="C8" s="19"/>
      <c r="D8" s="17">
        <v>1484601.64</v>
      </c>
    </row>
    <row r="9" spans="1:4" x14ac:dyDescent="0.25">
      <c r="A9" s="23"/>
      <c r="B9" s="19" t="s">
        <v>80</v>
      </c>
      <c r="C9" s="19"/>
      <c r="D9" s="17">
        <v>163667.85</v>
      </c>
    </row>
    <row r="10" spans="1:4" s="32" customFormat="1" x14ac:dyDescent="0.25">
      <c r="A10" s="23"/>
      <c r="B10" s="31" t="s">
        <v>75</v>
      </c>
      <c r="C10" s="31"/>
      <c r="D10" s="6">
        <f>SUM(D8:D9)</f>
        <v>1648269.49</v>
      </c>
    </row>
    <row r="11" spans="1:4" s="32" customFormat="1" x14ac:dyDescent="0.25">
      <c r="A11" s="23"/>
      <c r="B11" s="31" t="s">
        <v>33</v>
      </c>
      <c r="C11" s="31"/>
      <c r="D11" s="17">
        <f>D49</f>
        <v>26100</v>
      </c>
    </row>
    <row r="12" spans="1:4" s="32" customFormat="1" x14ac:dyDescent="0.25">
      <c r="A12" s="30" t="s">
        <v>79</v>
      </c>
      <c r="B12" s="29"/>
      <c r="C12" s="28"/>
      <c r="D12" s="6">
        <f>D10+D11</f>
        <v>1674369.49</v>
      </c>
    </row>
    <row r="13" spans="1:4" x14ac:dyDescent="0.25">
      <c r="A13" s="23" t="s">
        <v>78</v>
      </c>
      <c r="B13" s="19" t="s">
        <v>77</v>
      </c>
      <c r="C13" s="19"/>
      <c r="D13" s="17">
        <v>1480981.54</v>
      </c>
    </row>
    <row r="14" spans="1:4" s="32" customFormat="1" x14ac:dyDescent="0.25">
      <c r="A14" s="23"/>
      <c r="B14" s="19" t="s">
        <v>76</v>
      </c>
      <c r="C14" s="19"/>
      <c r="D14" s="17">
        <v>162650.95000000001</v>
      </c>
    </row>
    <row r="15" spans="1:4" s="32" customFormat="1" x14ac:dyDescent="0.25">
      <c r="A15" s="23"/>
      <c r="B15" s="31" t="s">
        <v>75</v>
      </c>
      <c r="C15" s="31"/>
      <c r="D15" s="6">
        <f>SUM(D13:D14)</f>
        <v>1643632.49</v>
      </c>
    </row>
    <row r="16" spans="1:4" x14ac:dyDescent="0.25">
      <c r="A16" s="23"/>
      <c r="B16" s="31" t="s">
        <v>33</v>
      </c>
      <c r="C16" s="31"/>
      <c r="D16" s="17">
        <v>26897.5</v>
      </c>
    </row>
    <row r="17" spans="1:4" x14ac:dyDescent="0.25">
      <c r="A17" s="30" t="s">
        <v>74</v>
      </c>
      <c r="B17" s="29"/>
      <c r="C17" s="28"/>
      <c r="D17" s="6">
        <f>D15+D16</f>
        <v>1670529.99</v>
      </c>
    </row>
    <row r="18" spans="1:4" s="32" customFormat="1" x14ac:dyDescent="0.25">
      <c r="A18" s="23" t="s">
        <v>73</v>
      </c>
      <c r="B18" s="34" t="s">
        <v>72</v>
      </c>
      <c r="C18" s="33"/>
      <c r="D18" s="6"/>
    </row>
    <row r="19" spans="1:4" ht="30" x14ac:dyDescent="0.25">
      <c r="A19" s="23"/>
      <c r="B19" s="19" t="s">
        <v>71</v>
      </c>
      <c r="C19" s="36" t="s">
        <v>70</v>
      </c>
      <c r="D19" s="17">
        <v>46436.73</v>
      </c>
    </row>
    <row r="20" spans="1:4" ht="30" x14ac:dyDescent="0.25">
      <c r="A20" s="23"/>
      <c r="B20" s="19" t="s">
        <v>69</v>
      </c>
      <c r="C20" s="36" t="s">
        <v>68</v>
      </c>
      <c r="D20" s="17">
        <v>1600</v>
      </c>
    </row>
    <row r="21" spans="1:4" x14ac:dyDescent="0.25">
      <c r="A21" s="23"/>
      <c r="B21" s="19" t="s">
        <v>38</v>
      </c>
      <c r="C21" s="36"/>
      <c r="D21" s="17">
        <v>85253.21</v>
      </c>
    </row>
    <row r="22" spans="1:4" x14ac:dyDescent="0.25">
      <c r="A22" s="23"/>
      <c r="B22" s="34" t="s">
        <v>67</v>
      </c>
      <c r="C22" s="33"/>
      <c r="D22" s="6"/>
    </row>
    <row r="23" spans="1:4" s="32" customFormat="1" ht="45" x14ac:dyDescent="0.25">
      <c r="A23" s="23"/>
      <c r="B23" s="19" t="s">
        <v>66</v>
      </c>
      <c r="C23" s="36" t="s">
        <v>65</v>
      </c>
      <c r="D23" s="17">
        <v>625.97</v>
      </c>
    </row>
    <row r="24" spans="1:4" ht="30" x14ac:dyDescent="0.25">
      <c r="A24" s="23"/>
      <c r="B24" s="19" t="s">
        <v>64</v>
      </c>
      <c r="C24" s="36" t="s">
        <v>63</v>
      </c>
      <c r="D24" s="17">
        <v>249888.29</v>
      </c>
    </row>
    <row r="25" spans="1:4" x14ac:dyDescent="0.25">
      <c r="A25" s="23"/>
      <c r="B25" s="19" t="s">
        <v>62</v>
      </c>
      <c r="C25" s="36"/>
      <c r="D25" s="17">
        <v>146535.6</v>
      </c>
    </row>
    <row r="26" spans="1:4" x14ac:dyDescent="0.25">
      <c r="A26" s="23"/>
      <c r="B26" s="19" t="s">
        <v>61</v>
      </c>
      <c r="C26" s="36" t="s">
        <v>60</v>
      </c>
      <c r="D26" s="17">
        <v>10974.43</v>
      </c>
    </row>
    <row r="27" spans="1:4" x14ac:dyDescent="0.25">
      <c r="A27" s="23"/>
      <c r="B27" s="19" t="s">
        <v>59</v>
      </c>
      <c r="C27" s="37" t="s">
        <v>58</v>
      </c>
      <c r="D27" s="17">
        <v>600</v>
      </c>
    </row>
    <row r="28" spans="1:4" s="32" customFormat="1" x14ac:dyDescent="0.25">
      <c r="A28" s="23"/>
      <c r="B28" s="19" t="s">
        <v>57</v>
      </c>
      <c r="C28" s="36" t="s">
        <v>56</v>
      </c>
      <c r="D28" s="17">
        <v>3516.85</v>
      </c>
    </row>
    <row r="29" spans="1:4" s="32" customFormat="1" x14ac:dyDescent="0.25">
      <c r="A29" s="23"/>
      <c r="B29" s="34" t="s">
        <v>55</v>
      </c>
      <c r="C29" s="33"/>
      <c r="D29" s="6"/>
    </row>
    <row r="30" spans="1:4" x14ac:dyDescent="0.25">
      <c r="A30" s="23"/>
      <c r="B30" s="19" t="s">
        <v>54</v>
      </c>
      <c r="C30" s="36"/>
      <c r="D30" s="17">
        <f>D9</f>
        <v>163667.85</v>
      </c>
    </row>
    <row r="31" spans="1:4" ht="30" x14ac:dyDescent="0.25">
      <c r="A31" s="23"/>
      <c r="B31" s="19" t="s">
        <v>53</v>
      </c>
      <c r="C31" s="36" t="s">
        <v>52</v>
      </c>
      <c r="D31" s="17">
        <v>5156.25</v>
      </c>
    </row>
    <row r="32" spans="1:4" s="32" customFormat="1" x14ac:dyDescent="0.25">
      <c r="A32" s="23"/>
      <c r="B32" s="19" t="s">
        <v>38</v>
      </c>
      <c r="C32" s="36"/>
      <c r="D32" s="17">
        <v>131663.25</v>
      </c>
    </row>
    <row r="33" spans="1:4" x14ac:dyDescent="0.25">
      <c r="A33" s="23"/>
      <c r="B33" s="34" t="s">
        <v>51</v>
      </c>
      <c r="C33" s="33"/>
      <c r="D33" s="6"/>
    </row>
    <row r="34" spans="1:4" s="32" customFormat="1" x14ac:dyDescent="0.25">
      <c r="A34" s="23"/>
      <c r="B34" s="19" t="s">
        <v>50</v>
      </c>
      <c r="C34" s="36" t="s">
        <v>49</v>
      </c>
      <c r="D34" s="17">
        <v>75292.94</v>
      </c>
    </row>
    <row r="35" spans="1:4" x14ac:dyDescent="0.25">
      <c r="A35" s="23"/>
      <c r="B35" s="19" t="s">
        <v>48</v>
      </c>
      <c r="C35" s="36" t="s">
        <v>47</v>
      </c>
      <c r="D35" s="17">
        <v>3156</v>
      </c>
    </row>
    <row r="36" spans="1:4" s="32" customFormat="1" ht="45" x14ac:dyDescent="0.25">
      <c r="A36" s="23"/>
      <c r="B36" s="19" t="s">
        <v>46</v>
      </c>
      <c r="C36" s="36" t="s">
        <v>45</v>
      </c>
      <c r="D36" s="17">
        <v>592.66</v>
      </c>
    </row>
    <row r="37" spans="1:4" x14ac:dyDescent="0.25">
      <c r="A37" s="23"/>
      <c r="B37" s="19" t="s">
        <v>38</v>
      </c>
      <c r="C37" s="36"/>
      <c r="D37" s="17">
        <v>35419.58</v>
      </c>
    </row>
    <row r="38" spans="1:4" x14ac:dyDescent="0.25">
      <c r="A38" s="23"/>
      <c r="B38" s="34" t="s">
        <v>44</v>
      </c>
      <c r="C38" s="33"/>
      <c r="D38" s="6"/>
    </row>
    <row r="39" spans="1:4" x14ac:dyDescent="0.25">
      <c r="A39" s="23"/>
      <c r="B39" s="19" t="s">
        <v>38</v>
      </c>
      <c r="C39" s="19"/>
      <c r="D39" s="17">
        <v>55088.53</v>
      </c>
    </row>
    <row r="40" spans="1:4" x14ac:dyDescent="0.25">
      <c r="A40" s="23"/>
      <c r="B40" s="34" t="s">
        <v>43</v>
      </c>
      <c r="C40" s="33"/>
      <c r="D40" s="6"/>
    </row>
    <row r="41" spans="1:4" ht="24" x14ac:dyDescent="0.25">
      <c r="A41" s="23"/>
      <c r="B41" s="19" t="s">
        <v>42</v>
      </c>
      <c r="C41" s="35" t="s">
        <v>41</v>
      </c>
      <c r="D41" s="17">
        <v>3232.31</v>
      </c>
    </row>
    <row r="42" spans="1:4" s="32" customFormat="1" x14ac:dyDescent="0.25">
      <c r="A42" s="23"/>
      <c r="B42" s="19" t="s">
        <v>40</v>
      </c>
      <c r="C42" s="19"/>
      <c r="D42" s="17">
        <v>20155.580000000002</v>
      </c>
    </row>
    <row r="43" spans="1:4" s="32" customFormat="1" x14ac:dyDescent="0.25">
      <c r="A43" s="23"/>
      <c r="B43" s="19" t="s">
        <v>38</v>
      </c>
      <c r="C43" s="19"/>
      <c r="D43" s="17">
        <v>30992.76</v>
      </c>
    </row>
    <row r="44" spans="1:4" s="32" customFormat="1" x14ac:dyDescent="0.25">
      <c r="A44" s="23"/>
      <c r="B44" s="34" t="s">
        <v>39</v>
      </c>
      <c r="C44" s="33"/>
      <c r="D44" s="6"/>
    </row>
    <row r="45" spans="1:4" x14ac:dyDescent="0.25">
      <c r="A45" s="23"/>
      <c r="B45" s="19" t="s">
        <v>38</v>
      </c>
      <c r="C45" s="19"/>
      <c r="D45" s="17">
        <v>340305.45</v>
      </c>
    </row>
    <row r="46" spans="1:4" x14ac:dyDescent="0.25">
      <c r="A46" s="23"/>
      <c r="B46" s="19" t="s">
        <v>37</v>
      </c>
      <c r="C46" s="19"/>
      <c r="D46" s="17">
        <v>19762.78</v>
      </c>
    </row>
    <row r="47" spans="1:4" ht="30" x14ac:dyDescent="0.25">
      <c r="A47" s="23"/>
      <c r="B47" s="19" t="s">
        <v>36</v>
      </c>
      <c r="C47" s="19" t="s">
        <v>35</v>
      </c>
      <c r="D47" s="17">
        <v>132701.63</v>
      </c>
    </row>
    <row r="48" spans="1:4" x14ac:dyDescent="0.25">
      <c r="A48" s="23"/>
      <c r="B48" s="31" t="s">
        <v>34</v>
      </c>
      <c r="C48" s="19"/>
      <c r="D48" s="6">
        <f>SUM(D19:D47)</f>
        <v>1562618.65</v>
      </c>
    </row>
    <row r="49" spans="1:4" x14ac:dyDescent="0.25">
      <c r="A49" s="23"/>
      <c r="B49" s="31" t="s">
        <v>33</v>
      </c>
      <c r="C49" s="19" t="s">
        <v>32</v>
      </c>
      <c r="D49" s="6">
        <v>26100</v>
      </c>
    </row>
    <row r="50" spans="1:4" x14ac:dyDescent="0.25">
      <c r="A50" s="30" t="s">
        <v>31</v>
      </c>
      <c r="B50" s="29"/>
      <c r="C50" s="28"/>
      <c r="D50" s="6">
        <f>D48+D49</f>
        <v>1588718.65</v>
      </c>
    </row>
    <row r="51" spans="1:4" x14ac:dyDescent="0.25">
      <c r="A51" s="8" t="s">
        <v>30</v>
      </c>
      <c r="B51" s="27"/>
      <c r="C51" s="26"/>
      <c r="D51" s="6">
        <f>D12-D50</f>
        <v>85650.840000000084</v>
      </c>
    </row>
    <row r="52" spans="1:4" x14ac:dyDescent="0.25">
      <c r="A52" s="8" t="s">
        <v>29</v>
      </c>
      <c r="B52" s="27"/>
      <c r="C52" s="26"/>
      <c r="D52" s="6">
        <f>D17-D50</f>
        <v>81811.340000000084</v>
      </c>
    </row>
    <row r="53" spans="1:4" ht="15.75" x14ac:dyDescent="0.25">
      <c r="A53" s="25" t="s">
        <v>28</v>
      </c>
      <c r="B53" s="25"/>
      <c r="C53" s="25"/>
      <c r="D53" s="24"/>
    </row>
    <row r="54" spans="1:4" x14ac:dyDescent="0.25">
      <c r="A54" s="23" t="s">
        <v>27</v>
      </c>
      <c r="B54" s="19" t="s">
        <v>21</v>
      </c>
      <c r="C54" s="21" t="s">
        <v>20</v>
      </c>
      <c r="D54" s="17">
        <v>632661.4</v>
      </c>
    </row>
    <row r="55" spans="1:4" x14ac:dyDescent="0.25">
      <c r="A55" s="23"/>
      <c r="B55" s="19" t="s">
        <v>19</v>
      </c>
      <c r="C55" s="22"/>
      <c r="D55" s="17">
        <v>185175.16</v>
      </c>
    </row>
    <row r="56" spans="1:4" x14ac:dyDescent="0.25">
      <c r="A56" s="23"/>
      <c r="B56" s="19" t="s">
        <v>18</v>
      </c>
      <c r="C56" s="20"/>
      <c r="D56" s="17">
        <v>1081866.93</v>
      </c>
    </row>
    <row r="57" spans="1:4" x14ac:dyDescent="0.25">
      <c r="A57" s="23"/>
      <c r="B57" s="19" t="s">
        <v>17</v>
      </c>
      <c r="C57" s="21" t="s">
        <v>16</v>
      </c>
      <c r="D57" s="17">
        <v>237243.54</v>
      </c>
    </row>
    <row r="58" spans="1:4" x14ac:dyDescent="0.25">
      <c r="A58" s="23"/>
      <c r="B58" s="19" t="s">
        <v>15</v>
      </c>
      <c r="C58" s="20"/>
      <c r="D58" s="17">
        <v>275176.40999999997</v>
      </c>
    </row>
    <row r="59" spans="1:4" x14ac:dyDescent="0.25">
      <c r="A59" s="23"/>
      <c r="B59" s="19" t="s">
        <v>14</v>
      </c>
      <c r="C59" s="18" t="s">
        <v>13</v>
      </c>
      <c r="D59" s="17">
        <v>557217.82999999996</v>
      </c>
    </row>
    <row r="60" spans="1:4" x14ac:dyDescent="0.25">
      <c r="A60" s="23"/>
      <c r="B60" s="19" t="s">
        <v>12</v>
      </c>
      <c r="C60" s="18" t="s">
        <v>11</v>
      </c>
      <c r="D60" s="17">
        <v>251578.53</v>
      </c>
    </row>
    <row r="61" spans="1:4" x14ac:dyDescent="0.25">
      <c r="A61" s="23"/>
      <c r="B61" s="16" t="s">
        <v>26</v>
      </c>
      <c r="C61" s="15"/>
      <c r="D61" s="6">
        <f>SUM(D54:D60)</f>
        <v>3220919.8</v>
      </c>
    </row>
    <row r="62" spans="1:4" x14ac:dyDescent="0.25">
      <c r="A62" s="23" t="s">
        <v>25</v>
      </c>
      <c r="B62" s="19" t="s">
        <v>21</v>
      </c>
      <c r="C62" s="21" t="s">
        <v>20</v>
      </c>
      <c r="D62" s="17">
        <f>596262.58+27041.09</f>
        <v>623303.66999999993</v>
      </c>
    </row>
    <row r="63" spans="1:4" x14ac:dyDescent="0.25">
      <c r="A63" s="23"/>
      <c r="B63" s="19" t="s">
        <v>19</v>
      </c>
      <c r="C63" s="22"/>
      <c r="D63" s="17">
        <f>172475.91+6593.79</f>
        <v>179069.7</v>
      </c>
    </row>
    <row r="64" spans="1:4" x14ac:dyDescent="0.25">
      <c r="A64" s="23"/>
      <c r="B64" s="19" t="s">
        <v>18</v>
      </c>
      <c r="C64" s="20"/>
      <c r="D64" s="17">
        <v>1121829.74</v>
      </c>
    </row>
    <row r="65" spans="1:4" x14ac:dyDescent="0.25">
      <c r="A65" s="23"/>
      <c r="B65" s="19" t="s">
        <v>17</v>
      </c>
      <c r="C65" s="21" t="s">
        <v>16</v>
      </c>
      <c r="D65" s="17">
        <f>222404.41+7491.2</f>
        <v>229895.61000000002</v>
      </c>
    </row>
    <row r="66" spans="1:4" x14ac:dyDescent="0.25">
      <c r="A66" s="23"/>
      <c r="B66" s="19" t="s">
        <v>15</v>
      </c>
      <c r="C66" s="20"/>
      <c r="D66" s="17">
        <f>258041.98+10644.83</f>
        <v>268686.81</v>
      </c>
    </row>
    <row r="67" spans="1:4" x14ac:dyDescent="0.25">
      <c r="A67" s="23"/>
      <c r="B67" s="19" t="s">
        <v>14</v>
      </c>
      <c r="C67" s="18" t="s">
        <v>13</v>
      </c>
      <c r="D67" s="17">
        <f>437349.38+110880.04</f>
        <v>548229.42000000004</v>
      </c>
    </row>
    <row r="68" spans="1:4" x14ac:dyDescent="0.25">
      <c r="A68" s="23"/>
      <c r="B68" s="19" t="s">
        <v>12</v>
      </c>
      <c r="C68" s="18" t="s">
        <v>11</v>
      </c>
      <c r="D68" s="17">
        <v>247860.81</v>
      </c>
    </row>
    <row r="69" spans="1:4" x14ac:dyDescent="0.25">
      <c r="A69" s="23"/>
      <c r="B69" s="16" t="s">
        <v>24</v>
      </c>
      <c r="C69" s="15"/>
      <c r="D69" s="6">
        <f>SUM(D62:D68)</f>
        <v>3218875.76</v>
      </c>
    </row>
    <row r="70" spans="1:4" x14ac:dyDescent="0.25">
      <c r="A70" s="11" t="s">
        <v>23</v>
      </c>
      <c r="B70" s="19" t="s">
        <v>21</v>
      </c>
      <c r="C70" s="21" t="s">
        <v>20</v>
      </c>
      <c r="D70" s="17">
        <v>697799.11</v>
      </c>
    </row>
    <row r="71" spans="1:4" x14ac:dyDescent="0.25">
      <c r="A71" s="11"/>
      <c r="B71" s="19" t="s">
        <v>19</v>
      </c>
      <c r="C71" s="22"/>
      <c r="D71" s="17">
        <v>167245.73000000001</v>
      </c>
    </row>
    <row r="72" spans="1:4" x14ac:dyDescent="0.25">
      <c r="A72" s="11"/>
      <c r="B72" s="19" t="s">
        <v>18</v>
      </c>
      <c r="C72" s="20"/>
      <c r="D72" s="17">
        <v>1081866.93</v>
      </c>
    </row>
    <row r="73" spans="1:4" x14ac:dyDescent="0.25">
      <c r="A73" s="11"/>
      <c r="B73" s="19" t="s">
        <v>17</v>
      </c>
      <c r="C73" s="21" t="s">
        <v>16</v>
      </c>
      <c r="D73" s="17">
        <v>211819.04</v>
      </c>
    </row>
    <row r="74" spans="1:4" x14ac:dyDescent="0.25">
      <c r="A74" s="11"/>
      <c r="B74" s="19" t="s">
        <v>15</v>
      </c>
      <c r="C74" s="20"/>
      <c r="D74" s="17">
        <v>286022.95</v>
      </c>
    </row>
    <row r="75" spans="1:4" x14ac:dyDescent="0.25">
      <c r="A75" s="11"/>
      <c r="B75" s="19" t="s">
        <v>14</v>
      </c>
      <c r="C75" s="18" t="s">
        <v>13</v>
      </c>
      <c r="D75" s="17">
        <v>512472.17</v>
      </c>
    </row>
    <row r="76" spans="1:4" x14ac:dyDescent="0.25">
      <c r="A76" s="11"/>
      <c r="B76" s="19" t="s">
        <v>12</v>
      </c>
      <c r="C76" s="18" t="s">
        <v>11</v>
      </c>
      <c r="D76" s="17">
        <v>246725.41</v>
      </c>
    </row>
    <row r="77" spans="1:4" collapsed="1" x14ac:dyDescent="0.25">
      <c r="A77" s="11"/>
      <c r="B77" s="16" t="s">
        <v>10</v>
      </c>
      <c r="C77" s="15"/>
      <c r="D77" s="6">
        <f>SUM(D70:D76)</f>
        <v>3203951.3400000003</v>
      </c>
    </row>
    <row r="78" spans="1:4" x14ac:dyDescent="0.25">
      <c r="A78" s="11" t="s">
        <v>22</v>
      </c>
      <c r="B78" s="19" t="s">
        <v>21</v>
      </c>
      <c r="C78" s="21" t="s">
        <v>20</v>
      </c>
      <c r="D78" s="17">
        <v>697799.11</v>
      </c>
    </row>
    <row r="79" spans="1:4" x14ac:dyDescent="0.25">
      <c r="A79" s="11"/>
      <c r="B79" s="19" t="s">
        <v>19</v>
      </c>
      <c r="C79" s="22"/>
      <c r="D79" s="17">
        <v>167245.73000000001</v>
      </c>
    </row>
    <row r="80" spans="1:4" x14ac:dyDescent="0.25">
      <c r="A80" s="11"/>
      <c r="B80" s="19" t="s">
        <v>18</v>
      </c>
      <c r="C80" s="20"/>
      <c r="D80" s="17">
        <v>1081866.93</v>
      </c>
    </row>
    <row r="81" spans="1:4" x14ac:dyDescent="0.25">
      <c r="A81" s="11"/>
      <c r="B81" s="19" t="s">
        <v>17</v>
      </c>
      <c r="C81" s="21" t="s">
        <v>16</v>
      </c>
      <c r="D81" s="17">
        <v>211819.04</v>
      </c>
    </row>
    <row r="82" spans="1:4" x14ac:dyDescent="0.25">
      <c r="A82" s="11"/>
      <c r="B82" s="19" t="s">
        <v>15</v>
      </c>
      <c r="C82" s="20"/>
      <c r="D82" s="17">
        <v>286022.95</v>
      </c>
    </row>
    <row r="83" spans="1:4" x14ac:dyDescent="0.25">
      <c r="A83" s="11"/>
      <c r="B83" s="19" t="s">
        <v>14</v>
      </c>
      <c r="C83" s="18" t="s">
        <v>13</v>
      </c>
      <c r="D83" s="17">
        <v>512472.17</v>
      </c>
    </row>
    <row r="84" spans="1:4" x14ac:dyDescent="0.25">
      <c r="A84" s="11"/>
      <c r="B84" s="19" t="s">
        <v>12</v>
      </c>
      <c r="C84" s="18" t="s">
        <v>11</v>
      </c>
      <c r="D84" s="17">
        <v>246725.41</v>
      </c>
    </row>
    <row r="85" spans="1:4" x14ac:dyDescent="0.25">
      <c r="A85" s="11"/>
      <c r="B85" s="16" t="s">
        <v>10</v>
      </c>
      <c r="C85" s="15"/>
      <c r="D85" s="6">
        <f>SUM(D78:D84)</f>
        <v>3203951.3400000003</v>
      </c>
    </row>
    <row r="86" spans="1:4" x14ac:dyDescent="0.25">
      <c r="A86" s="8" t="s">
        <v>9</v>
      </c>
      <c r="B86" s="8"/>
      <c r="C86" s="14"/>
      <c r="D86" s="6">
        <f>D61-D77</f>
        <v>16968.459999999497</v>
      </c>
    </row>
    <row r="87" spans="1:4" x14ac:dyDescent="0.25">
      <c r="A87" s="8" t="s">
        <v>8</v>
      </c>
      <c r="B87" s="8"/>
      <c r="C87" s="14"/>
      <c r="D87" s="6">
        <f>D69-D85</f>
        <v>14924.41999999946</v>
      </c>
    </row>
    <row r="88" spans="1:4" ht="15.75" x14ac:dyDescent="0.25">
      <c r="A88" s="13" t="s">
        <v>7</v>
      </c>
      <c r="B88" s="13"/>
      <c r="C88" s="13"/>
      <c r="D88" s="13"/>
    </row>
    <row r="89" spans="1:4" ht="18.75" x14ac:dyDescent="0.3">
      <c r="A89" s="11" t="s">
        <v>6</v>
      </c>
      <c r="B89" s="12" t="s">
        <v>5</v>
      </c>
      <c r="C89" s="9"/>
      <c r="D89" s="6">
        <v>0</v>
      </c>
    </row>
    <row r="90" spans="1:4" ht="18.75" x14ac:dyDescent="0.3">
      <c r="A90" s="11"/>
      <c r="B90" s="12" t="s">
        <v>4</v>
      </c>
      <c r="C90" s="9"/>
      <c r="D90" s="6">
        <v>0</v>
      </c>
    </row>
    <row r="91" spans="1:4" ht="18.75" x14ac:dyDescent="0.3">
      <c r="A91" s="11"/>
      <c r="B91" s="10" t="s">
        <v>3</v>
      </c>
      <c r="C91" s="9"/>
      <c r="D91" s="6">
        <v>0</v>
      </c>
    </row>
    <row r="92" spans="1:4" ht="18.75" x14ac:dyDescent="0.3">
      <c r="A92" s="11"/>
      <c r="B92" s="10" t="s">
        <v>2</v>
      </c>
      <c r="C92" s="9"/>
      <c r="D92" s="6">
        <v>0</v>
      </c>
    </row>
    <row r="93" spans="1:4" x14ac:dyDescent="0.25">
      <c r="A93" s="8" t="s">
        <v>1</v>
      </c>
      <c r="B93" s="8"/>
      <c r="C93" s="7"/>
      <c r="D93" s="6">
        <v>410600.69</v>
      </c>
    </row>
    <row r="94" spans="1:4" x14ac:dyDescent="0.25">
      <c r="A94" s="5" t="s">
        <v>0</v>
      </c>
      <c r="C94" s="4"/>
      <c r="D94" s="3"/>
    </row>
  </sheetData>
  <mergeCells count="44">
    <mergeCell ref="B29:C29"/>
    <mergeCell ref="B33:C33"/>
    <mergeCell ref="B44:C44"/>
    <mergeCell ref="A1:C1"/>
    <mergeCell ref="A2:C2"/>
    <mergeCell ref="A3:C3"/>
    <mergeCell ref="A4:C4"/>
    <mergeCell ref="A6:C6"/>
    <mergeCell ref="A5:C5"/>
    <mergeCell ref="A13:A16"/>
    <mergeCell ref="A17:B17"/>
    <mergeCell ref="B38:C38"/>
    <mergeCell ref="B40:C40"/>
    <mergeCell ref="A7:B7"/>
    <mergeCell ref="A8:A11"/>
    <mergeCell ref="A12:B12"/>
    <mergeCell ref="A18:A49"/>
    <mergeCell ref="B18:C18"/>
    <mergeCell ref="B22:C22"/>
    <mergeCell ref="A50:B50"/>
    <mergeCell ref="A51:B51"/>
    <mergeCell ref="A52:B52"/>
    <mergeCell ref="A53:C53"/>
    <mergeCell ref="A54:A61"/>
    <mergeCell ref="C54:C56"/>
    <mergeCell ref="C57:C58"/>
    <mergeCell ref="B61:C61"/>
    <mergeCell ref="A62:A69"/>
    <mergeCell ref="C62:C64"/>
    <mergeCell ref="C65:C66"/>
    <mergeCell ref="B69:C69"/>
    <mergeCell ref="A70:A77"/>
    <mergeCell ref="C70:C72"/>
    <mergeCell ref="C73:C74"/>
    <mergeCell ref="B77:C77"/>
    <mergeCell ref="A87:B87"/>
    <mergeCell ref="A88:D88"/>
    <mergeCell ref="A89:A92"/>
    <mergeCell ref="A93:B93"/>
    <mergeCell ref="A78:A85"/>
    <mergeCell ref="C78:C80"/>
    <mergeCell ref="C81:C82"/>
    <mergeCell ref="B85:C85"/>
    <mergeCell ref="A86:B86"/>
  </mergeCells>
  <conditionalFormatting sqref="B89">
    <cfRule type="duplicateValues" dxfId="2" priority="2"/>
  </conditionalFormatting>
  <conditionalFormatting sqref="B92">
    <cfRule type="duplicateValues" dxfId="1" priority="3"/>
  </conditionalFormatting>
  <conditionalFormatting sqref="B91">
    <cfRule type="duplicateValues" dxfId="0" priority="1"/>
  </conditionalFormatting>
  <pageMargins left="0.70866141732283472" right="0" top="0" bottom="0" header="0.31496062992125984" footer="0.31496062992125984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Mizeyra</dc:creator>
  <cp:lastModifiedBy>Mizeyra</cp:lastModifiedBy>
  <dcterms:created xsi:type="dcterms:W3CDTF">2022-03-31T15:55:59Z</dcterms:created>
  <dcterms:modified xsi:type="dcterms:W3CDTF">2022-03-31T16:00:04Z</dcterms:modified>
</cp:coreProperties>
</file>