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2045"/>
  </bookViews>
  <sheets>
    <sheet name="65" sheetId="1" r:id="rId1"/>
  </sheets>
  <calcPr calcId="145621"/>
</workbook>
</file>

<file path=xl/calcChain.xml><?xml version="1.0" encoding="utf-8"?>
<calcChain xmlns="http://schemas.openxmlformats.org/spreadsheetml/2006/main">
  <c r="C36" i="1" l="1"/>
  <c r="C35" i="1"/>
  <c r="C37" i="1" s="1"/>
  <c r="C28" i="1"/>
  <c r="C20" i="1"/>
  <c r="C18" i="1"/>
  <c r="C17" i="1"/>
  <c r="C16" i="1"/>
  <c r="C22" i="1" s="1"/>
  <c r="C14" i="1"/>
  <c r="C8" i="1"/>
  <c r="C10" i="1" s="1"/>
  <c r="C38" i="1" l="1"/>
  <c r="C40" i="1" s="1"/>
</calcChain>
</file>

<file path=xl/sharedStrings.xml><?xml version="1.0" encoding="utf-8"?>
<sst xmlns="http://schemas.openxmlformats.org/spreadsheetml/2006/main" count="73" uniqueCount="66">
  <si>
    <t>Расшифровка расходов  по выполненным работам (оказанным услугам) по содержанию и ремонту общедомового имущества за 2016г. АО "УК "Микрорайон Волгоградский"</t>
  </si>
  <si>
    <t>Адрес:</t>
  </si>
  <si>
    <t>Викулова, 65</t>
  </si>
  <si>
    <t>№ п/п</t>
  </si>
  <si>
    <t>Наименование статьи расходов</t>
  </si>
  <si>
    <t>Сумма, руб.</t>
  </si>
  <si>
    <t>Примечание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</si>
  <si>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</si>
  <si>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</si>
  <si>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2.1.1.</t>
  </si>
  <si>
    <t>Экспертное строительно-техническое исследование</t>
  </si>
  <si>
    <t xml:space="preserve">Д-р 3/79и-16 от 04.03.2016г. </t>
  </si>
  <si>
    <t>2.1.2.</t>
  </si>
  <si>
    <t>Монтаж дверей</t>
  </si>
  <si>
    <t>НеоКрил, Д-р поставки №212/П/2016 от 28.10.2016г.</t>
  </si>
  <si>
    <t>Эксплуатация (материалы)</t>
  </si>
  <si>
    <t>Списание материалов в производство по требованиям-накладным</t>
  </si>
  <si>
    <t>Итого</t>
  </si>
  <si>
    <t>2.2.</t>
  </si>
  <si>
    <t>Работы по обеспечению вывоза бытовых отходов</t>
  </si>
  <si>
    <t>2.2.1.</t>
  </si>
  <si>
    <t>Вывоз КГМ</t>
  </si>
  <si>
    <t>ООО "Альфа-Транс", Вывоз ТБО,КГМ  №АT-000262/2015 от 01.09.2015 г.</t>
  </si>
  <si>
    <t>2.2.2.</t>
  </si>
  <si>
    <t>Вывоз ТБО</t>
  </si>
  <si>
    <t xml:space="preserve">2.3. 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</si>
  <si>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</si>
  <si>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2.3.1.</t>
  </si>
  <si>
    <t>Благоустройство территории</t>
  </si>
  <si>
    <t>2.3.2.</t>
  </si>
  <si>
    <t>Дератизация</t>
  </si>
  <si>
    <t>УФК по Свердл. обл. ФБУЗ "Центр гигиены  и эпидемиологи в Свердловской области", д-р №3088 от 01.10.2011г.</t>
  </si>
  <si>
    <t>2.3.3.</t>
  </si>
  <si>
    <t>Клининговые услуги</t>
  </si>
  <si>
    <t>Катаев А.С., Д-р №1 от 01.02.2015г.</t>
  </si>
  <si>
    <t>2.3.4.</t>
  </si>
  <si>
    <t>Расчистка ливневой канализации</t>
  </si>
  <si>
    <t>Дубровина Н.И., Д-р №8 от 25.01.2016г.</t>
  </si>
  <si>
    <t>2.3.5.</t>
  </si>
  <si>
    <t xml:space="preserve">Уборка придомовой территории и проездов спец.техникой 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</si>
  <si>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</si>
  <si>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</si>
  <si>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</si>
  <si>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>Замена трансформаторов тока и общедомовых приборов учета электроэнергии</t>
  </si>
  <si>
    <t>ООО "Эолкам-сервис", д-р от 01.02.2016г.</t>
  </si>
  <si>
    <t>Страхование лифтов</t>
  </si>
  <si>
    <t>2.4.2.</t>
  </si>
  <si>
    <t>Техническое обслуживание лифтов</t>
  </si>
  <si>
    <t>ООО "ОТИС Лифт", д-р B7OPU-005644 от 15.06.11</t>
  </si>
  <si>
    <t>2.4.3.</t>
  </si>
  <si>
    <t>Дымоудаление</t>
  </si>
  <si>
    <t>ООО "Эолкам-сервис", д-р № 02-ТО  от 01.11.2011г.</t>
  </si>
  <si>
    <t>2.5.</t>
  </si>
  <si>
    <t>Обеспечение устаранения аварий на внутридомовых инженерных системах в многоквартирном доме</t>
  </si>
  <si>
    <t>2.6.</t>
  </si>
  <si>
    <t>Работы (услуги) по управлению многоквартирным домом</t>
  </si>
  <si>
    <t>2.6.1.</t>
  </si>
  <si>
    <t>Заработная плата с налогами</t>
  </si>
  <si>
    <t>2.6.2.</t>
  </si>
  <si>
    <t>Амортизация основных средств</t>
  </si>
  <si>
    <t>2.6.3.</t>
  </si>
  <si>
    <t>Транспортные расходы</t>
  </si>
  <si>
    <t>2.6.4.</t>
  </si>
  <si>
    <t>Прочие расходы (сбор и учет платежей, обслуживание орг.техники, канцтовары, связь, услуги банка, другие общехозяйственные расходы)</t>
  </si>
  <si>
    <t xml:space="preserve">Всего </t>
  </si>
  <si>
    <t xml:space="preserve">Исп.: Дмитриева Н.В.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</si>
</sst>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3" fontId="1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43" fontId="1" fillId="0" borderId="1" xfId="1" applyFont="1" applyBorder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48"/>
  <sheetViews>
    <sheetView tabSelected="1" workbookViewId="0">
      <pane ySplit="4" topLeftCell="A5" activePane="bottomLeft" state="frozen"/>
      <selection pane="bottomLeft" activeCell="A5" sqref="A5:E5"/>
    </sheetView>
  </sheetViews>
  <sheetFormatPr defaultRowHeight="15.75" x14ac:dyDescent="0.25"/>
  <cols>
    <col min="1" max="1" width="9.28515625" style="36" customWidth="1"/>
    <col min="2" max="2" width="54.140625" style="37" customWidth="1"/>
    <col min="3" max="3" width="15.42578125" style="4" bestFit="1" customWidth="1"/>
    <col min="4" max="4" width="27.7109375" style="2" customWidth="1"/>
    <col min="5" max="5" width="9.5703125" style="2" bestFit="1" customWidth="1"/>
    <col min="6" max="6" width="9.140625" style="2"/>
    <col min="7" max="7" width="9.5703125" style="2" bestFit="1" customWidth="1"/>
    <col min="8" max="16384" width="9.140625" style="2"/>
  </cols>
  <sheetData>
    <row r="1" spans="1:4" ht="45.75" customHeight="1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 t="s">
        <v>2</v>
      </c>
    </row>
    <row r="3" spans="1:4" x14ac:dyDescent="0.25">
      <c r="A3" s="3"/>
      <c r="B3" s="3"/>
    </row>
    <row r="4" spans="1:4" x14ac:dyDescent="0.25">
      <c r="A4" s="5" t="s">
        <v>3</v>
      </c>
      <c r="B4" s="5" t="s">
        <v>4</v>
      </c>
      <c r="C4" s="6" t="s">
        <v>5</v>
      </c>
      <c r="D4" s="7" t="s">
        <v>6</v>
      </c>
    </row>
    <row r="5" spans="1:4" s="12" customFormat="1" ht="30" customHeight="1" x14ac:dyDescent="0.25">
      <c r="A5" s="8" t="s">
        <v>7</v>
      </c>
      <c r="B5" s="9" t="s">
        <v>8</v>
      </c>
      <c r="C5" s="10"/>
      <c r="D5" s="11"/>
    </row>
    <row r="6" spans="1:4" x14ac:dyDescent="0.25">
      <c r="A6" s="5" t="s">
        <v>9</v>
      </c>
      <c r="B6" s="13" t="s">
        <v>10</v>
      </c>
      <c r="C6" s="6">
        <v>12000</v>
      </c>
      <c r="D6" s="14" t="s">
        <v>11</v>
      </c>
    </row>
    <row r="7" spans="1:4" ht="25.5" hidden="1" x14ac:dyDescent="0.25">
      <c r="A7" s="5" t="s">
        <v>12</v>
      </c>
      <c r="B7" s="13" t="s">
        <v>13</v>
      </c>
      <c r="C7" s="6"/>
      <c r="D7" s="14" t="s">
        <v>14</v>
      </c>
    </row>
    <row r="8" spans="1:4" ht="38.25" x14ac:dyDescent="0.25">
      <c r="A8" s="5" t="s">
        <v>12</v>
      </c>
      <c r="B8" s="13" t="s">
        <v>15</v>
      </c>
      <c r="C8" s="6">
        <f>115292.39-31000</f>
        <v>84292.39</v>
      </c>
      <c r="D8" s="14" t="s">
        <v>16</v>
      </c>
    </row>
    <row r="9" spans="1:4" x14ac:dyDescent="0.25">
      <c r="A9" s="5"/>
      <c r="B9" s="13"/>
      <c r="C9" s="6"/>
      <c r="D9" s="7"/>
    </row>
    <row r="10" spans="1:4" s="12" customFormat="1" x14ac:dyDescent="0.25">
      <c r="A10" s="8" t="s">
        <v>17</v>
      </c>
      <c r="B10" s="15"/>
      <c r="C10" s="16">
        <f>SUM(C6:C9)</f>
        <v>96292.39</v>
      </c>
      <c r="D10" s="17"/>
    </row>
    <row r="11" spans="1:4" s="12" customFormat="1" x14ac:dyDescent="0.25">
      <c r="A11" s="8" t="s">
        <v>18</v>
      </c>
      <c r="B11" s="9" t="s">
        <v>19</v>
      </c>
      <c r="C11" s="10"/>
      <c r="D11" s="11"/>
    </row>
    <row r="12" spans="1:4" ht="18.75" customHeight="1" x14ac:dyDescent="0.25">
      <c r="A12" s="18" t="s">
        <v>20</v>
      </c>
      <c r="B12" s="13" t="s">
        <v>21</v>
      </c>
      <c r="C12" s="6">
        <v>11372.24</v>
      </c>
      <c r="D12" s="19" t="s">
        <v>22</v>
      </c>
    </row>
    <row r="13" spans="1:4" ht="16.5" customHeight="1" x14ac:dyDescent="0.25">
      <c r="A13" s="5" t="s">
        <v>23</v>
      </c>
      <c r="B13" s="13" t="s">
        <v>24</v>
      </c>
      <c r="C13" s="6">
        <v>78158.559999999998</v>
      </c>
      <c r="D13" s="20"/>
    </row>
    <row r="14" spans="1:4" s="12" customFormat="1" x14ac:dyDescent="0.25">
      <c r="A14" s="8" t="s">
        <v>17</v>
      </c>
      <c r="B14" s="15"/>
      <c r="C14" s="16">
        <f>SUM(C12:C13)</f>
        <v>89530.8</v>
      </c>
      <c r="D14" s="17"/>
    </row>
    <row r="15" spans="1:4" s="12" customFormat="1" ht="49.5" customHeight="1" x14ac:dyDescent="0.25">
      <c r="A15" s="8" t="s">
        <v>25</v>
      </c>
      <c r="B15" s="21" t="s">
        <v>26</v>
      </c>
      <c r="C15" s="21"/>
      <c r="D15" s="21"/>
    </row>
    <row r="16" spans="1:4" x14ac:dyDescent="0.25">
      <c r="A16" s="5" t="s">
        <v>27</v>
      </c>
      <c r="B16" s="13" t="s">
        <v>28</v>
      </c>
      <c r="C16" s="6">
        <f>6.78+667.84</f>
        <v>674.62</v>
      </c>
      <c r="D16" s="7"/>
    </row>
    <row r="17" spans="1:4" ht="50.25" customHeight="1" x14ac:dyDescent="0.25">
      <c r="A17" s="5" t="s">
        <v>29</v>
      </c>
      <c r="B17" s="13" t="s">
        <v>30</v>
      </c>
      <c r="C17" s="6">
        <f>2595.85</f>
        <v>2595.85</v>
      </c>
      <c r="D17" s="14" t="s">
        <v>31</v>
      </c>
    </row>
    <row r="18" spans="1:4" ht="25.5" x14ac:dyDescent="0.25">
      <c r="A18" s="5" t="s">
        <v>32</v>
      </c>
      <c r="B18" s="13" t="s">
        <v>33</v>
      </c>
      <c r="C18" s="6">
        <f>467500.88</f>
        <v>467500.88</v>
      </c>
      <c r="D18" s="14" t="s">
        <v>34</v>
      </c>
    </row>
    <row r="19" spans="1:4" ht="25.5" x14ac:dyDescent="0.25">
      <c r="A19" s="5" t="s">
        <v>35</v>
      </c>
      <c r="B19" s="13" t="s">
        <v>36</v>
      </c>
      <c r="C19" s="6">
        <v>31000</v>
      </c>
      <c r="D19" s="14" t="s">
        <v>37</v>
      </c>
    </row>
    <row r="20" spans="1:4" ht="31.5" x14ac:dyDescent="0.25">
      <c r="A20" s="5" t="s">
        <v>38</v>
      </c>
      <c r="B20" s="13" t="s">
        <v>39</v>
      </c>
      <c r="C20" s="6">
        <f>174.2</f>
        <v>174.2</v>
      </c>
      <c r="D20" s="7"/>
    </row>
    <row r="21" spans="1:4" x14ac:dyDescent="0.25">
      <c r="A21" s="5"/>
      <c r="B21" s="13"/>
      <c r="C21" s="6"/>
      <c r="D21" s="7"/>
    </row>
    <row r="22" spans="1:4" s="12" customFormat="1" x14ac:dyDescent="0.25">
      <c r="A22" s="8" t="s">
        <v>17</v>
      </c>
      <c r="B22" s="15"/>
      <c r="C22" s="16">
        <f>SUM(C16:C21)</f>
        <v>501945.55</v>
      </c>
      <c r="D22" s="17"/>
    </row>
    <row r="23" spans="1:4" s="12" customFormat="1" ht="32.25" customHeight="1" x14ac:dyDescent="0.25">
      <c r="A23" s="8" t="s">
        <v>40</v>
      </c>
      <c r="B23" s="9" t="s">
        <v>41</v>
      </c>
      <c r="C23" s="10"/>
      <c r="D23" s="11"/>
    </row>
    <row r="24" spans="1:4" s="12" customFormat="1" ht="31.5" hidden="1" x14ac:dyDescent="0.25">
      <c r="A24" s="5" t="s">
        <v>42</v>
      </c>
      <c r="B24" s="22" t="s">
        <v>43</v>
      </c>
      <c r="C24" s="6"/>
      <c r="D24" s="14" t="s">
        <v>44</v>
      </c>
    </row>
    <row r="25" spans="1:4" s="12" customFormat="1" x14ac:dyDescent="0.25">
      <c r="A25" s="5" t="s">
        <v>42</v>
      </c>
      <c r="B25" s="13" t="s">
        <v>45</v>
      </c>
      <c r="C25" s="6">
        <v>2248.63</v>
      </c>
      <c r="D25" s="7"/>
    </row>
    <row r="26" spans="1:4" s="12" customFormat="1" ht="25.5" x14ac:dyDescent="0.25">
      <c r="A26" s="5" t="s">
        <v>46</v>
      </c>
      <c r="B26" s="13" t="s">
        <v>47</v>
      </c>
      <c r="C26" s="6">
        <v>315178.17</v>
      </c>
      <c r="D26" s="14" t="s">
        <v>48</v>
      </c>
    </row>
    <row r="27" spans="1:4" s="12" customFormat="1" ht="25.5" x14ac:dyDescent="0.25">
      <c r="A27" s="5" t="s">
        <v>49</v>
      </c>
      <c r="B27" s="13" t="s">
        <v>50</v>
      </c>
      <c r="C27" s="6">
        <v>1561.12</v>
      </c>
      <c r="D27" s="14" t="s">
        <v>51</v>
      </c>
    </row>
    <row r="28" spans="1:4" s="12" customFormat="1" x14ac:dyDescent="0.25">
      <c r="A28" s="8" t="s">
        <v>17</v>
      </c>
      <c r="B28" s="15"/>
      <c r="C28" s="16">
        <f>SUM(C24:C27)</f>
        <v>318987.92</v>
      </c>
      <c r="D28" s="17"/>
    </row>
    <row r="29" spans="1:4" s="12" customFormat="1" ht="30" customHeight="1" x14ac:dyDescent="0.25">
      <c r="A29" s="8" t="s">
        <v>52</v>
      </c>
      <c r="B29" s="9" t="s">
        <v>53</v>
      </c>
      <c r="C29" s="10"/>
      <c r="D29" s="11"/>
    </row>
    <row r="30" spans="1:4" s="12" customFormat="1" x14ac:dyDescent="0.25">
      <c r="A30" s="8"/>
      <c r="B30" s="23"/>
      <c r="C30" s="24"/>
      <c r="D30" s="25"/>
    </row>
    <row r="31" spans="1:4" x14ac:dyDescent="0.25">
      <c r="A31" s="8" t="s">
        <v>17</v>
      </c>
      <c r="B31" s="13"/>
      <c r="C31" s="6">
        <v>0</v>
      </c>
      <c r="D31" s="7"/>
    </row>
    <row r="32" spans="1:4" s="12" customFormat="1" ht="18" customHeight="1" x14ac:dyDescent="0.25">
      <c r="A32" s="8" t="s">
        <v>54</v>
      </c>
      <c r="B32" s="21" t="s">
        <v>55</v>
      </c>
      <c r="C32" s="21"/>
      <c r="D32" s="21"/>
    </row>
    <row r="33" spans="1:7" s="12" customFormat="1" ht="18" customHeight="1" x14ac:dyDescent="0.25">
      <c r="A33" s="5" t="s">
        <v>56</v>
      </c>
      <c r="B33" s="26" t="s">
        <v>57</v>
      </c>
      <c r="C33" s="27">
        <v>1187029.5</v>
      </c>
      <c r="D33" s="27"/>
    </row>
    <row r="34" spans="1:7" s="12" customFormat="1" ht="18" customHeight="1" x14ac:dyDescent="0.25">
      <c r="A34" s="5" t="s">
        <v>58</v>
      </c>
      <c r="B34" s="26" t="s">
        <v>59</v>
      </c>
      <c r="C34" s="27">
        <v>59898.86</v>
      </c>
      <c r="D34" s="27"/>
    </row>
    <row r="35" spans="1:7" s="12" customFormat="1" ht="18" customHeight="1" x14ac:dyDescent="0.25">
      <c r="A35" s="18" t="s">
        <v>60</v>
      </c>
      <c r="B35" s="26" t="s">
        <v>61</v>
      </c>
      <c r="C35" s="27">
        <f>11886.13+7358.55+72.54+1797.82</f>
        <v>21115.040000000001</v>
      </c>
      <c r="D35" s="27"/>
    </row>
    <row r="36" spans="1:7" s="12" customFormat="1" ht="44.25" customHeight="1" x14ac:dyDescent="0.25">
      <c r="A36" s="18" t="s">
        <v>62</v>
      </c>
      <c r="B36" s="26" t="s">
        <v>63</v>
      </c>
      <c r="C36" s="27">
        <f>81.55+171.58+1.21+4+24148.61+1862.21+11441.87+5890.67+70743.22+47.11+1124.27+1174.06+29779.62+13413.1+11249.9+3961.99+259.01+24550.84+112.28+7218.6+218817.56+296.68+91952.1+1506.47+13813.33-12000</f>
        <v>521621.83999999997</v>
      </c>
      <c r="D36" s="27"/>
    </row>
    <row r="37" spans="1:7" x14ac:dyDescent="0.25">
      <c r="A37" s="8" t="s">
        <v>17</v>
      </c>
      <c r="B37" s="28"/>
      <c r="C37" s="29">
        <f>SUM(C33:C36)</f>
        <v>1789665.2400000002</v>
      </c>
      <c r="D37" s="30"/>
      <c r="G37" s="31"/>
    </row>
    <row r="38" spans="1:7" s="12" customFormat="1" x14ac:dyDescent="0.25">
      <c r="A38" s="8" t="s">
        <v>64</v>
      </c>
      <c r="B38" s="28"/>
      <c r="C38" s="32">
        <f>C10+C22+C31+C28+C37+C14</f>
        <v>2796421.9</v>
      </c>
      <c r="D38" s="32"/>
      <c r="G38" s="33"/>
    </row>
    <row r="39" spans="1:7" s="12" customFormat="1" x14ac:dyDescent="0.25">
      <c r="A39" s="34"/>
      <c r="B39" s="35"/>
      <c r="C39" s="3"/>
      <c r="D39" s="3"/>
      <c r="G39" s="33"/>
    </row>
    <row r="40" spans="1:7" x14ac:dyDescent="0.25">
      <c r="B40" s="37" t="s">
        <v>65</v>
      </c>
      <c r="C40" s="4">
        <f>2796421.9-C38</f>
        <v>0</v>
      </c>
    </row>
    <row r="45" spans="1:7" x14ac:dyDescent="0.25">
      <c r="B45" s="2"/>
    </row>
    <row r="46" spans="1:7" x14ac:dyDescent="0.25">
      <c r="B46" s="2"/>
    </row>
    <row r="47" spans="1:7" s="4" customFormat="1" x14ac:dyDescent="0.25">
      <c r="A47" s="36"/>
      <c r="D47" s="2"/>
      <c r="E47" s="2"/>
      <c r="F47" s="2"/>
      <c r="G47" s="2"/>
    </row>
    <row r="48" spans="1:7" s="4" customFormat="1" x14ac:dyDescent="0.25">
      <c r="A48" s="36"/>
      <c r="D48" s="2"/>
      <c r="E48" s="2"/>
      <c r="F48" s="2"/>
      <c r="G48" s="2"/>
    </row>
  </sheetData>
  <mergeCells count="8">
    <mergeCell ref="B29:D29"/>
    <mergeCell ref="B32:D32"/>
    <mergeCell ref="A1:D1"/>
    <mergeCell ref="B5:D5"/>
    <mergeCell ref="B11:D11"/>
    <mergeCell ref="D12:D13"/>
    <mergeCell ref="B15:D15"/>
    <mergeCell ref="B23:D23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2017-04-14T10:17:15Z</dcterms:created>
  <dcterms:modified xsi:type="dcterms:W3CDTF">2017-04-14T10:17:16Z</dcterms:modified>
</cp:coreProperties>
</file>