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4675" windowHeight="11295"/>
  </bookViews>
  <sheets>
    <sheet name="65" sheetId="1" r:id="rId1"/>
  </sheets>
  <calcPr calcId="144525"/>
</workbook>
</file>

<file path=xl/calcChain.xml><?xml version="1.0" encoding="utf-8"?>
<calcChain xmlns="http://schemas.openxmlformats.org/spreadsheetml/2006/main">
  <c r="D10" i="1" l="1"/>
  <c r="D12" i="1" s="1"/>
  <c r="D11" i="1"/>
  <c r="D15" i="1"/>
  <c r="D17" i="1" s="1"/>
  <c r="D28" i="1"/>
  <c r="D47" i="1"/>
  <c r="D49" i="1" s="1"/>
  <c r="D60" i="1"/>
  <c r="D85" i="1" s="1"/>
  <c r="D61" i="1"/>
  <c r="D68" i="1" s="1"/>
  <c r="D86" i="1" s="1"/>
  <c r="D62" i="1"/>
  <c r="D64" i="1"/>
  <c r="D65" i="1"/>
  <c r="D66" i="1"/>
  <c r="D76" i="1"/>
  <c r="D84" i="1"/>
  <c r="D51" i="1" l="1"/>
  <c r="D50" i="1"/>
</calcChain>
</file>

<file path=xl/sharedStrings.xml><?xml version="1.0" encoding="utf-8"?>
<sst xmlns="http://schemas.openxmlformats.org/spreadsheetml/2006/main" count="143" uniqueCount="101">
  <si>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</si>
  <si>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</si>
  <si>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на 01.01.2022г</t>
  </si>
  <si>
    <t>Остаток на статье "Аренда ОИ", руб.</t>
  </si>
  <si>
    <t>Монтаж противопожарной двери ООО "ГЕРМЕС-Урал"</t>
  </si>
  <si>
    <t>Капитальный ремонт кровли ИП Бектешев В.Н. договор № 029 от 13.04.2021г.</t>
  </si>
  <si>
    <t>Израсходовано денежных средств по статье "Аренда ОИ", руб.</t>
  </si>
  <si>
    <t>Накладные расходы, руб.</t>
  </si>
  <si>
    <t xml:space="preserve">Т2 Мобайл, дог. № 15 от 23.08.2012  </t>
  </si>
  <si>
    <t>Получено денежных средств от сдачи в аренду общего имущества</t>
  </si>
  <si>
    <t>на  01.01.2021г.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</si>
  <si>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</si>
  <si>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</si>
  <si>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4. Информация о движении денежных средств по статье "Аренда общего имущества"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</si>
  <si>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</si>
  <si>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</si>
  <si>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</si>
  <si>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</si>
  <si>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</si>
  <si>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</si>
  <si>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</si>
  <si>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</si>
  <si>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</si>
  <si>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</si>
  <si>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</si>
  <si>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</si>
  <si>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</si>
  <si>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</si>
  <si>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</si>
  <si>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</si>
  <si>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</si>
  <si>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</si>
  <si>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</si>
  <si>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</si>
  <si>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</si>
  <si>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</si>
  <si>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</si>
  <si>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</si>
  <si>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</si>
  <si>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</si>
  <si>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</si>
  <si>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</si>
  <si>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</si>
  <si>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</si>
  <si>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</si>
  <si>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</si>
  <si>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</si>
  <si>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</si>
  <si>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</si>
  <si>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</si>
  <si>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</si>
  <si>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</si>
  <si>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</si>
  <si>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</si>
  <si>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</si>
  <si>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</si>
  <si>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</si>
  <si>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</si>
  <si>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</si>
  <si>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</si>
  <si>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</si>
  <si>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</si>
  <si>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</si>
  <si>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</si>
  <si>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</si>
  <si>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</si>
  <si>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</si>
  <si>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</si>
  <si>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</si>
  <si>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</si>
  <si>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</si>
  <si>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ИП Волкова Н.С. договор №28/09-2020 от 28.09.2020</t>
  </si>
  <si>
    <t>Услуги автовышки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</si>
  <si>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</si>
  <si>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</si>
  <si>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</si>
  <si>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</si>
  <si>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</si>
  <si>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</si>
  <si>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</si>
  <si>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</si>
  <si>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</si>
  <si>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</si>
  <si>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</si>
  <si>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</si>
  <si>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</si>
  <si>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</si>
  <si>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</si>
  <si>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</si>
  <si>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</si>
  <si>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</si>
  <si>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</si>
  <si>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</si>
  <si>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</si>
  <si>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</si>
  <si>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</si>
  <si>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- 12648,9 м2, в т.ч. площадь жилых помещений - 12648,9 м2, площадь нежилых помещений - 0,00 м2</t>
  </si>
  <si>
    <t>по адресу: Свердловская область, г. Екатеринбург,  ул. Викулова д.№65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</si>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</sst>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workbookViewId="0">
      <pane ySplit="6" topLeftCell="A67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140625" style="2" customWidth="1"/>
    <col min="4" max="4" width="12.140625" style="1" customWidth="1"/>
    <col min="5" max="16384" width="9.140625" style="1"/>
  </cols>
  <sheetData>
    <row r="1" spans="1:4" x14ac:dyDescent="0.25">
      <c r="A1" s="50" t="s">
        <v>100</v>
      </c>
      <c r="B1" s="50"/>
      <c r="C1" s="50"/>
      <c r="D1" s="3"/>
    </row>
    <row r="2" spans="1:4" x14ac:dyDescent="0.25">
      <c r="A2" s="51" t="s">
        <v>99</v>
      </c>
      <c r="B2" s="51"/>
      <c r="C2" s="51"/>
      <c r="D2" s="3"/>
    </row>
    <row r="3" spans="1:4" x14ac:dyDescent="0.25">
      <c r="A3" s="50" t="s">
        <v>98</v>
      </c>
      <c r="B3" s="50"/>
      <c r="C3" s="50"/>
      <c r="D3" s="3"/>
    </row>
    <row r="4" spans="1:4" ht="15.75" x14ac:dyDescent="0.25">
      <c r="A4" s="49" t="s">
        <v>97</v>
      </c>
      <c r="B4" s="49"/>
      <c r="C4" s="49"/>
      <c r="D4" s="3"/>
    </row>
    <row r="5" spans="1:4" x14ac:dyDescent="0.25">
      <c r="A5" s="48" t="s">
        <v>96</v>
      </c>
      <c r="B5" s="48"/>
      <c r="C5" s="48"/>
      <c r="D5" s="48"/>
    </row>
    <row r="6" spans="1:4" ht="15.75" x14ac:dyDescent="0.25">
      <c r="A6" s="19" t="s">
        <v>95</v>
      </c>
      <c r="B6" s="19"/>
      <c r="C6" s="19"/>
      <c r="D6" s="47"/>
    </row>
    <row r="7" spans="1:4" x14ac:dyDescent="0.25">
      <c r="A7" s="37" t="s">
        <v>94</v>
      </c>
      <c r="B7" s="46"/>
      <c r="C7" s="36" t="s">
        <v>93</v>
      </c>
      <c r="D7" s="45" t="s">
        <v>92</v>
      </c>
    </row>
    <row r="8" spans="1:4" x14ac:dyDescent="0.25">
      <c r="A8" s="32" t="s">
        <v>91</v>
      </c>
      <c r="B8" s="28" t="s">
        <v>90</v>
      </c>
      <c r="C8" s="28"/>
      <c r="D8" s="26">
        <v>4230654.58</v>
      </c>
    </row>
    <row r="9" spans="1:4" x14ac:dyDescent="0.25">
      <c r="A9" s="32"/>
      <c r="B9" s="28" t="s">
        <v>89</v>
      </c>
      <c r="C9" s="28"/>
      <c r="D9" s="26">
        <v>756546.49</v>
      </c>
    </row>
    <row r="10" spans="1:4" x14ac:dyDescent="0.25">
      <c r="A10" s="32"/>
      <c r="B10" s="39" t="s">
        <v>84</v>
      </c>
      <c r="C10" s="39"/>
      <c r="D10" s="6">
        <f>SUM(D8:D9)</f>
        <v>4987201.07</v>
      </c>
    </row>
    <row r="11" spans="1:4" x14ac:dyDescent="0.25">
      <c r="A11" s="32"/>
      <c r="B11" s="39" t="s">
        <v>45</v>
      </c>
      <c r="C11" s="39"/>
      <c r="D11" s="26">
        <f>D48</f>
        <v>69000</v>
      </c>
    </row>
    <row r="12" spans="1:4" x14ac:dyDescent="0.25">
      <c r="A12" s="38" t="s">
        <v>88</v>
      </c>
      <c r="B12" s="37"/>
      <c r="C12" s="36"/>
      <c r="D12" s="6">
        <f>D10+D11</f>
        <v>5056201.07</v>
      </c>
    </row>
    <row r="13" spans="1:4" x14ac:dyDescent="0.25">
      <c r="A13" s="32" t="s">
        <v>87</v>
      </c>
      <c r="B13" s="28" t="s">
        <v>86</v>
      </c>
      <c r="C13" s="28"/>
      <c r="D13" s="26">
        <v>4365895.9000000004</v>
      </c>
    </row>
    <row r="14" spans="1:4" x14ac:dyDescent="0.25">
      <c r="A14" s="32"/>
      <c r="B14" s="28" t="s">
        <v>85</v>
      </c>
      <c r="C14" s="28"/>
      <c r="D14" s="26">
        <v>744374.12</v>
      </c>
    </row>
    <row r="15" spans="1:4" x14ac:dyDescent="0.25">
      <c r="A15" s="32"/>
      <c r="B15" s="39" t="s">
        <v>84</v>
      </c>
      <c r="C15" s="39"/>
      <c r="D15" s="6">
        <f>SUM(D13:D14)</f>
        <v>5110270.0200000005</v>
      </c>
    </row>
    <row r="16" spans="1:4" x14ac:dyDescent="0.25">
      <c r="A16" s="32"/>
      <c r="B16" s="39" t="s">
        <v>45</v>
      </c>
      <c r="C16" s="39"/>
      <c r="D16" s="26">
        <v>79407.28</v>
      </c>
    </row>
    <row r="17" spans="1:4" x14ac:dyDescent="0.25">
      <c r="A17" s="38" t="s">
        <v>83</v>
      </c>
      <c r="B17" s="37"/>
      <c r="C17" s="36"/>
      <c r="D17" s="6">
        <f>D15+D16</f>
        <v>5189677.3000000007</v>
      </c>
    </row>
    <row r="18" spans="1:4" x14ac:dyDescent="0.25">
      <c r="A18" s="32" t="s">
        <v>82</v>
      </c>
      <c r="B18" s="41" t="s">
        <v>81</v>
      </c>
      <c r="C18" s="40"/>
      <c r="D18" s="6"/>
    </row>
    <row r="19" spans="1:4" ht="30" x14ac:dyDescent="0.25">
      <c r="A19" s="32"/>
      <c r="B19" s="28" t="s">
        <v>80</v>
      </c>
      <c r="C19" s="43" t="s">
        <v>79</v>
      </c>
      <c r="D19" s="26">
        <v>81410.009999999995</v>
      </c>
    </row>
    <row r="20" spans="1:4" x14ac:dyDescent="0.25">
      <c r="A20" s="32"/>
      <c r="B20" s="28" t="s">
        <v>50</v>
      </c>
      <c r="C20" s="43"/>
      <c r="D20" s="26">
        <v>182448.86</v>
      </c>
    </row>
    <row r="21" spans="1:4" ht="15" customHeight="1" x14ac:dyDescent="0.25">
      <c r="A21" s="32"/>
      <c r="B21" s="41" t="s">
        <v>78</v>
      </c>
      <c r="C21" s="40"/>
      <c r="D21" s="6"/>
    </row>
    <row r="22" spans="1:4" ht="45" x14ac:dyDescent="0.25">
      <c r="A22" s="32"/>
      <c r="B22" s="28" t="s">
        <v>77</v>
      </c>
      <c r="C22" s="43" t="s">
        <v>76</v>
      </c>
      <c r="D22" s="26">
        <v>2757.89</v>
      </c>
    </row>
    <row r="23" spans="1:4" ht="30" x14ac:dyDescent="0.25">
      <c r="A23" s="32"/>
      <c r="B23" s="28" t="s">
        <v>75</v>
      </c>
      <c r="C23" s="43" t="s">
        <v>74</v>
      </c>
      <c r="D23" s="26">
        <v>500106.9</v>
      </c>
    </row>
    <row r="24" spans="1:4" x14ac:dyDescent="0.25">
      <c r="A24" s="32"/>
      <c r="B24" s="28" t="s">
        <v>73</v>
      </c>
      <c r="C24" s="43"/>
      <c r="D24" s="26">
        <v>779304</v>
      </c>
    </row>
    <row r="25" spans="1:4" x14ac:dyDescent="0.25">
      <c r="A25" s="32"/>
      <c r="B25" s="28" t="s">
        <v>72</v>
      </c>
      <c r="C25" s="44" t="s">
        <v>71</v>
      </c>
      <c r="D25" s="26">
        <v>600</v>
      </c>
    </row>
    <row r="26" spans="1:4" x14ac:dyDescent="0.25">
      <c r="A26" s="32"/>
      <c r="B26" s="28" t="s">
        <v>70</v>
      </c>
      <c r="C26" s="43" t="s">
        <v>69</v>
      </c>
      <c r="D26" s="26">
        <v>31470.79</v>
      </c>
    </row>
    <row r="27" spans="1:4" x14ac:dyDescent="0.25">
      <c r="A27" s="32"/>
      <c r="B27" s="41" t="s">
        <v>68</v>
      </c>
      <c r="C27" s="40"/>
      <c r="D27" s="6"/>
    </row>
    <row r="28" spans="1:4" x14ac:dyDescent="0.25">
      <c r="A28" s="32"/>
      <c r="B28" s="28" t="s">
        <v>67</v>
      </c>
      <c r="C28" s="43"/>
      <c r="D28" s="26">
        <f>D9</f>
        <v>756546.49</v>
      </c>
    </row>
    <row r="29" spans="1:4" ht="30" x14ac:dyDescent="0.25">
      <c r="A29" s="32"/>
      <c r="B29" s="28" t="s">
        <v>66</v>
      </c>
      <c r="C29" s="43" t="s">
        <v>65</v>
      </c>
      <c r="D29" s="26">
        <v>3437.5</v>
      </c>
    </row>
    <row r="30" spans="1:4" x14ac:dyDescent="0.25">
      <c r="A30" s="32"/>
      <c r="B30" s="28" t="s">
        <v>50</v>
      </c>
      <c r="C30" s="43"/>
      <c r="D30" s="26">
        <v>377563.59</v>
      </c>
    </row>
    <row r="31" spans="1:4" x14ac:dyDescent="0.25">
      <c r="A31" s="32"/>
      <c r="B31" s="41" t="s">
        <v>64</v>
      </c>
      <c r="C31" s="40"/>
      <c r="D31" s="6"/>
    </row>
    <row r="32" spans="1:4" x14ac:dyDescent="0.25">
      <c r="A32" s="32"/>
      <c r="B32" s="28" t="s">
        <v>63</v>
      </c>
      <c r="C32" s="43" t="s">
        <v>62</v>
      </c>
      <c r="D32" s="26">
        <v>268321.7</v>
      </c>
    </row>
    <row r="33" spans="1:4" ht="45" x14ac:dyDescent="0.25">
      <c r="A33" s="32"/>
      <c r="B33" s="28" t="s">
        <v>61</v>
      </c>
      <c r="C33" s="43" t="s">
        <v>60</v>
      </c>
      <c r="D33" s="26">
        <v>1777.98</v>
      </c>
    </row>
    <row r="34" spans="1:4" x14ac:dyDescent="0.25">
      <c r="A34" s="32"/>
      <c r="B34" s="28" t="s">
        <v>50</v>
      </c>
      <c r="C34" s="43"/>
      <c r="D34" s="26">
        <v>101570.83</v>
      </c>
    </row>
    <row r="35" spans="1:4" x14ac:dyDescent="0.25">
      <c r="A35" s="32"/>
      <c r="B35" s="41" t="s">
        <v>59</v>
      </c>
      <c r="C35" s="40"/>
      <c r="D35" s="6"/>
    </row>
    <row r="36" spans="1:4" x14ac:dyDescent="0.25">
      <c r="A36" s="32"/>
      <c r="B36" s="28" t="s">
        <v>58</v>
      </c>
      <c r="C36" s="43" t="s">
        <v>57</v>
      </c>
      <c r="D36" s="26">
        <v>179457.36</v>
      </c>
    </row>
    <row r="37" spans="1:4" x14ac:dyDescent="0.25">
      <c r="A37" s="32"/>
      <c r="B37" s="41" t="s">
        <v>56</v>
      </c>
      <c r="C37" s="40"/>
      <c r="D37" s="6"/>
    </row>
    <row r="38" spans="1:4" x14ac:dyDescent="0.25">
      <c r="A38" s="32"/>
      <c r="B38" s="28" t="s">
        <v>50</v>
      </c>
      <c r="C38" s="28"/>
      <c r="D38" s="26">
        <v>150823.94</v>
      </c>
    </row>
    <row r="39" spans="1:4" x14ac:dyDescent="0.25">
      <c r="A39" s="32"/>
      <c r="B39" s="41" t="s">
        <v>55</v>
      </c>
      <c r="C39" s="40"/>
      <c r="D39" s="6"/>
    </row>
    <row r="40" spans="1:4" ht="24" x14ac:dyDescent="0.25">
      <c r="A40" s="32"/>
      <c r="B40" s="28" t="s">
        <v>54</v>
      </c>
      <c r="C40" s="42" t="s">
        <v>53</v>
      </c>
      <c r="D40" s="26">
        <v>8619.48</v>
      </c>
    </row>
    <row r="41" spans="1:4" x14ac:dyDescent="0.25">
      <c r="A41" s="32"/>
      <c r="B41" s="28" t="s">
        <v>52</v>
      </c>
      <c r="C41" s="28"/>
      <c r="D41" s="26">
        <v>57799.06</v>
      </c>
    </row>
    <row r="42" spans="1:4" x14ac:dyDescent="0.25">
      <c r="A42" s="32"/>
      <c r="B42" s="28" t="s">
        <v>50</v>
      </c>
      <c r="C42" s="28"/>
      <c r="D42" s="26">
        <v>88876.25</v>
      </c>
    </row>
    <row r="43" spans="1:4" x14ac:dyDescent="0.25">
      <c r="A43" s="32"/>
      <c r="B43" s="41" t="s">
        <v>51</v>
      </c>
      <c r="C43" s="40"/>
      <c r="D43" s="6"/>
    </row>
    <row r="44" spans="1:4" x14ac:dyDescent="0.25">
      <c r="A44" s="32"/>
      <c r="B44" s="28" t="s">
        <v>50</v>
      </c>
      <c r="C44" s="28"/>
      <c r="D44" s="26">
        <v>975875.57</v>
      </c>
    </row>
    <row r="45" spans="1:4" x14ac:dyDescent="0.25">
      <c r="A45" s="32"/>
      <c r="B45" s="28" t="s">
        <v>49</v>
      </c>
      <c r="C45" s="28"/>
      <c r="D45" s="26">
        <v>56672.65</v>
      </c>
    </row>
    <row r="46" spans="1:4" ht="30" x14ac:dyDescent="0.25">
      <c r="A46" s="32"/>
      <c r="B46" s="28" t="s">
        <v>48</v>
      </c>
      <c r="C46" s="28" t="s">
        <v>47</v>
      </c>
      <c r="D46" s="26">
        <v>388904.79</v>
      </c>
    </row>
    <row r="47" spans="1:4" x14ac:dyDescent="0.25">
      <c r="A47" s="32"/>
      <c r="B47" s="39" t="s">
        <v>46</v>
      </c>
      <c r="C47" s="28"/>
      <c r="D47" s="6">
        <f>SUM(D19:D46)</f>
        <v>4994345.6400000006</v>
      </c>
    </row>
    <row r="48" spans="1:4" x14ac:dyDescent="0.25">
      <c r="A48" s="32"/>
      <c r="B48" s="39" t="s">
        <v>45</v>
      </c>
      <c r="C48" s="28" t="s">
        <v>44</v>
      </c>
      <c r="D48" s="6">
        <v>69000</v>
      </c>
    </row>
    <row r="49" spans="1:4" x14ac:dyDescent="0.25">
      <c r="A49" s="38" t="s">
        <v>43</v>
      </c>
      <c r="B49" s="37"/>
      <c r="C49" s="36"/>
      <c r="D49" s="6">
        <f>D47+D48</f>
        <v>5063345.6400000006</v>
      </c>
    </row>
    <row r="50" spans="1:4" x14ac:dyDescent="0.25">
      <c r="A50" s="8" t="s">
        <v>42</v>
      </c>
      <c r="B50" s="35"/>
      <c r="C50" s="34"/>
      <c r="D50" s="6">
        <f>D12-D49</f>
        <v>-7144.570000000298</v>
      </c>
    </row>
    <row r="51" spans="1:4" x14ac:dyDescent="0.25">
      <c r="A51" s="8" t="s">
        <v>41</v>
      </c>
      <c r="B51" s="35"/>
      <c r="C51" s="34"/>
      <c r="D51" s="6">
        <f>D17-D49</f>
        <v>126331.66000000015</v>
      </c>
    </row>
    <row r="52" spans="1:4" ht="15.75" x14ac:dyDescent="0.25">
      <c r="A52" s="19" t="s">
        <v>40</v>
      </c>
      <c r="B52" s="19"/>
      <c r="C52" s="19"/>
      <c r="D52" s="33"/>
    </row>
    <row r="53" spans="1:4" x14ac:dyDescent="0.25">
      <c r="A53" s="32" t="s">
        <v>39</v>
      </c>
      <c r="B53" s="28" t="s">
        <v>33</v>
      </c>
      <c r="C53" s="30" t="s">
        <v>32</v>
      </c>
      <c r="D53" s="26">
        <v>1687375.47</v>
      </c>
    </row>
    <row r="54" spans="1:4" x14ac:dyDescent="0.25">
      <c r="A54" s="32"/>
      <c r="B54" s="28" t="s">
        <v>31</v>
      </c>
      <c r="C54" s="31"/>
      <c r="D54" s="26">
        <v>477288.87</v>
      </c>
    </row>
    <row r="55" spans="1:4" x14ac:dyDescent="0.25">
      <c r="A55" s="32"/>
      <c r="B55" s="28" t="s">
        <v>30</v>
      </c>
      <c r="C55" s="29"/>
      <c r="D55" s="26">
        <v>4575717.9400000004</v>
      </c>
    </row>
    <row r="56" spans="1:4" x14ac:dyDescent="0.25">
      <c r="A56" s="32"/>
      <c r="B56" s="28" t="s">
        <v>29</v>
      </c>
      <c r="C56" s="30" t="s">
        <v>28</v>
      </c>
      <c r="D56" s="26">
        <v>630229.48</v>
      </c>
    </row>
    <row r="57" spans="1:4" x14ac:dyDescent="0.25">
      <c r="A57" s="32"/>
      <c r="B57" s="28" t="s">
        <v>27</v>
      </c>
      <c r="C57" s="29"/>
      <c r="D57" s="26">
        <v>730774.85</v>
      </c>
    </row>
    <row r="58" spans="1:4" x14ac:dyDescent="0.25">
      <c r="A58" s="32"/>
      <c r="B58" s="28" t="s">
        <v>26</v>
      </c>
      <c r="C58" s="27" t="s">
        <v>25</v>
      </c>
      <c r="D58" s="26">
        <v>1967677.09</v>
      </c>
    </row>
    <row r="59" spans="1:4" x14ac:dyDescent="0.25">
      <c r="A59" s="32"/>
      <c r="B59" s="28" t="s">
        <v>24</v>
      </c>
      <c r="C59" s="27" t="s">
        <v>23</v>
      </c>
      <c r="D59" s="26">
        <v>791234.24</v>
      </c>
    </row>
    <row r="60" spans="1:4" x14ac:dyDescent="0.25">
      <c r="A60" s="32"/>
      <c r="B60" s="25" t="s">
        <v>38</v>
      </c>
      <c r="C60" s="24"/>
      <c r="D60" s="6">
        <f>SUM(D53:D59)</f>
        <v>10860297.939999999</v>
      </c>
    </row>
    <row r="61" spans="1:4" x14ac:dyDescent="0.25">
      <c r="A61" s="32" t="s">
        <v>37</v>
      </c>
      <c r="B61" s="28" t="s">
        <v>33</v>
      </c>
      <c r="C61" s="30" t="s">
        <v>32</v>
      </c>
      <c r="D61" s="26">
        <f>1574947.45+83784.4</f>
        <v>1658731.8499999999</v>
      </c>
    </row>
    <row r="62" spans="1:4" x14ac:dyDescent="0.25">
      <c r="A62" s="32"/>
      <c r="B62" s="28" t="s">
        <v>31</v>
      </c>
      <c r="C62" s="31"/>
      <c r="D62" s="26">
        <f>443996.88+20543.3</f>
        <v>464540.18</v>
      </c>
    </row>
    <row r="63" spans="1:4" x14ac:dyDescent="0.25">
      <c r="A63" s="32"/>
      <c r="B63" s="28" t="s">
        <v>30</v>
      </c>
      <c r="C63" s="29"/>
      <c r="D63" s="26">
        <v>4530086.88</v>
      </c>
    </row>
    <row r="64" spans="1:4" x14ac:dyDescent="0.25">
      <c r="A64" s="32"/>
      <c r="B64" s="28" t="s">
        <v>29</v>
      </c>
      <c r="C64" s="30" t="s">
        <v>28</v>
      </c>
      <c r="D64" s="26">
        <f>602394.98+23258.63</f>
        <v>625653.61</v>
      </c>
    </row>
    <row r="65" spans="1:4" x14ac:dyDescent="0.25">
      <c r="A65" s="32"/>
      <c r="B65" s="28" t="s">
        <v>27</v>
      </c>
      <c r="C65" s="29"/>
      <c r="D65" s="26">
        <f>688198.5+32899.72</f>
        <v>721098.22</v>
      </c>
    </row>
    <row r="66" spans="1:4" x14ac:dyDescent="0.25">
      <c r="A66" s="32"/>
      <c r="B66" s="28" t="s">
        <v>26</v>
      </c>
      <c r="C66" s="27" t="s">
        <v>25</v>
      </c>
      <c r="D66" s="26">
        <f>1407538.03+583888.07</f>
        <v>1991426.1</v>
      </c>
    </row>
    <row r="67" spans="1:4" x14ac:dyDescent="0.25">
      <c r="A67" s="32"/>
      <c r="B67" s="28" t="s">
        <v>24</v>
      </c>
      <c r="C67" s="27" t="s">
        <v>23</v>
      </c>
      <c r="D67" s="26">
        <v>769216.88</v>
      </c>
    </row>
    <row r="68" spans="1:4" x14ac:dyDescent="0.25">
      <c r="A68" s="32"/>
      <c r="B68" s="25" t="s">
        <v>36</v>
      </c>
      <c r="C68" s="24"/>
      <c r="D68" s="6">
        <f>SUM(D61:D67)</f>
        <v>10760753.720000001</v>
      </c>
    </row>
    <row r="69" spans="1:4" x14ac:dyDescent="0.25">
      <c r="A69" s="21" t="s">
        <v>35</v>
      </c>
      <c r="B69" s="28" t="s">
        <v>33</v>
      </c>
      <c r="C69" s="30" t="s">
        <v>32</v>
      </c>
      <c r="D69" s="26">
        <v>1615291.12</v>
      </c>
    </row>
    <row r="70" spans="1:4" x14ac:dyDescent="0.25">
      <c r="A70" s="21"/>
      <c r="B70" s="28" t="s">
        <v>31</v>
      </c>
      <c r="C70" s="31"/>
      <c r="D70" s="26">
        <v>379274.62</v>
      </c>
    </row>
    <row r="71" spans="1:4" x14ac:dyDescent="0.25">
      <c r="A71" s="21"/>
      <c r="B71" s="28" t="s">
        <v>30</v>
      </c>
      <c r="C71" s="29"/>
      <c r="D71" s="26">
        <v>4575717.9400000004</v>
      </c>
    </row>
    <row r="72" spans="1:4" x14ac:dyDescent="0.25">
      <c r="A72" s="21"/>
      <c r="B72" s="28" t="s">
        <v>29</v>
      </c>
      <c r="C72" s="30" t="s">
        <v>28</v>
      </c>
      <c r="D72" s="26">
        <v>574719.47</v>
      </c>
    </row>
    <row r="73" spans="1:4" x14ac:dyDescent="0.25">
      <c r="A73" s="21"/>
      <c r="B73" s="28" t="s">
        <v>27</v>
      </c>
      <c r="C73" s="29"/>
      <c r="D73" s="26">
        <v>716336.97</v>
      </c>
    </row>
    <row r="74" spans="1:4" x14ac:dyDescent="0.25">
      <c r="A74" s="21"/>
      <c r="B74" s="28" t="s">
        <v>26</v>
      </c>
      <c r="C74" s="27" t="s">
        <v>25</v>
      </c>
      <c r="D74" s="26">
        <v>1976633.46</v>
      </c>
    </row>
    <row r="75" spans="1:4" x14ac:dyDescent="0.25">
      <c r="A75" s="21"/>
      <c r="B75" s="28" t="s">
        <v>24</v>
      </c>
      <c r="C75" s="27" t="s">
        <v>23</v>
      </c>
      <c r="D75" s="26">
        <v>776282.4</v>
      </c>
    </row>
    <row r="76" spans="1:4" x14ac:dyDescent="0.25">
      <c r="A76" s="21"/>
      <c r="B76" s="25" t="s">
        <v>22</v>
      </c>
      <c r="C76" s="24"/>
      <c r="D76" s="6">
        <f>SUM(D69:D75)</f>
        <v>10614255.98</v>
      </c>
    </row>
    <row r="77" spans="1:4" x14ac:dyDescent="0.25">
      <c r="A77" s="21" t="s">
        <v>34</v>
      </c>
      <c r="B77" s="28" t="s">
        <v>33</v>
      </c>
      <c r="C77" s="30" t="s">
        <v>32</v>
      </c>
      <c r="D77" s="26">
        <v>1615291.12</v>
      </c>
    </row>
    <row r="78" spans="1:4" x14ac:dyDescent="0.25">
      <c r="A78" s="21"/>
      <c r="B78" s="28" t="s">
        <v>31</v>
      </c>
      <c r="C78" s="31"/>
      <c r="D78" s="26">
        <v>379274.62</v>
      </c>
    </row>
    <row r="79" spans="1:4" x14ac:dyDescent="0.25">
      <c r="A79" s="21"/>
      <c r="B79" s="28" t="s">
        <v>30</v>
      </c>
      <c r="C79" s="29"/>
      <c r="D79" s="26">
        <v>4575717.9400000004</v>
      </c>
    </row>
    <row r="80" spans="1:4" x14ac:dyDescent="0.25">
      <c r="A80" s="21"/>
      <c r="B80" s="28" t="s">
        <v>29</v>
      </c>
      <c r="C80" s="30" t="s">
        <v>28</v>
      </c>
      <c r="D80" s="26">
        <v>574719.47</v>
      </c>
    </row>
    <row r="81" spans="1:4" x14ac:dyDescent="0.25">
      <c r="A81" s="21"/>
      <c r="B81" s="28" t="s">
        <v>27</v>
      </c>
      <c r="C81" s="29"/>
      <c r="D81" s="26">
        <v>716336.97</v>
      </c>
    </row>
    <row r="82" spans="1:4" x14ac:dyDescent="0.25">
      <c r="A82" s="21"/>
      <c r="B82" s="28" t="s">
        <v>26</v>
      </c>
      <c r="C82" s="27" t="s">
        <v>25</v>
      </c>
      <c r="D82" s="26">
        <v>1976633.46</v>
      </c>
    </row>
    <row r="83" spans="1:4" x14ac:dyDescent="0.25">
      <c r="A83" s="21"/>
      <c r="B83" s="28" t="s">
        <v>24</v>
      </c>
      <c r="C83" s="27" t="s">
        <v>23</v>
      </c>
      <c r="D83" s="26">
        <v>776282.4</v>
      </c>
    </row>
    <row r="84" spans="1:4" x14ac:dyDescent="0.25">
      <c r="A84" s="21"/>
      <c r="B84" s="25" t="s">
        <v>22</v>
      </c>
      <c r="C84" s="24"/>
      <c r="D84" s="6">
        <f>SUM(D77:D83)</f>
        <v>10614255.98</v>
      </c>
    </row>
    <row r="85" spans="1:4" x14ac:dyDescent="0.25">
      <c r="A85" s="8" t="s">
        <v>21</v>
      </c>
      <c r="B85" s="8"/>
      <c r="C85" s="23"/>
      <c r="D85" s="6">
        <f>D60-D76</f>
        <v>246041.95999999903</v>
      </c>
    </row>
    <row r="86" spans="1:4" x14ac:dyDescent="0.25">
      <c r="A86" s="8" t="s">
        <v>20</v>
      </c>
      <c r="B86" s="8"/>
      <c r="C86" s="23"/>
      <c r="D86" s="6">
        <f>D68-D84</f>
        <v>146497.74000000022</v>
      </c>
    </row>
    <row r="87" spans="1:4" ht="15.75" x14ac:dyDescent="0.25">
      <c r="A87" s="22" t="s">
        <v>19</v>
      </c>
      <c r="B87" s="22"/>
      <c r="C87" s="22"/>
      <c r="D87" s="22"/>
    </row>
    <row r="88" spans="1:4" ht="18.75" x14ac:dyDescent="0.3">
      <c r="A88" s="21" t="s">
        <v>18</v>
      </c>
      <c r="B88" s="17" t="s">
        <v>17</v>
      </c>
      <c r="C88" s="20"/>
      <c r="D88" s="6">
        <v>17</v>
      </c>
    </row>
    <row r="89" spans="1:4" ht="18.75" x14ac:dyDescent="0.3">
      <c r="A89" s="21"/>
      <c r="B89" s="17" t="s">
        <v>16</v>
      </c>
      <c r="C89" s="20"/>
      <c r="D89" s="6">
        <v>5</v>
      </c>
    </row>
    <row r="90" spans="1:4" ht="18.75" x14ac:dyDescent="0.3">
      <c r="A90" s="21"/>
      <c r="B90" s="10" t="s">
        <v>15</v>
      </c>
      <c r="C90" s="20"/>
      <c r="D90" s="6">
        <v>721603.99</v>
      </c>
    </row>
    <row r="91" spans="1:4" ht="18.75" x14ac:dyDescent="0.3">
      <c r="A91" s="21"/>
      <c r="B91" s="10" t="s">
        <v>14</v>
      </c>
      <c r="C91" s="20"/>
      <c r="D91" s="6">
        <v>85449.63</v>
      </c>
    </row>
    <row r="92" spans="1:4" ht="15.75" x14ac:dyDescent="0.25">
      <c r="A92" s="19" t="s">
        <v>13</v>
      </c>
      <c r="B92" s="19"/>
      <c r="C92" s="19"/>
      <c r="D92" s="19"/>
    </row>
    <row r="93" spans="1:4" x14ac:dyDescent="0.25">
      <c r="A93" s="18" t="s">
        <v>12</v>
      </c>
      <c r="B93" s="17" t="s">
        <v>11</v>
      </c>
      <c r="C93" s="9" t="s">
        <v>10</v>
      </c>
      <c r="D93" s="6">
        <v>260867.32</v>
      </c>
    </row>
    <row r="94" spans="1:4" x14ac:dyDescent="0.25">
      <c r="A94" s="14"/>
      <c r="B94" s="17" t="s">
        <v>9</v>
      </c>
      <c r="C94" s="9" t="s">
        <v>8</v>
      </c>
      <c r="D94" s="6">
        <v>600000</v>
      </c>
    </row>
    <row r="95" spans="1:4" x14ac:dyDescent="0.25">
      <c r="A95" s="14"/>
      <c r="B95" s="17" t="s">
        <v>7</v>
      </c>
      <c r="C95" s="16">
        <v>0.15</v>
      </c>
      <c r="D95" s="6">
        <v>90000</v>
      </c>
    </row>
    <row r="96" spans="1:4" ht="30" x14ac:dyDescent="0.25">
      <c r="A96" s="14"/>
      <c r="B96" s="15" t="s">
        <v>6</v>
      </c>
      <c r="C96" s="9" t="s">
        <v>5</v>
      </c>
      <c r="D96" s="6">
        <v>423652.64</v>
      </c>
    </row>
    <row r="97" spans="1:4" x14ac:dyDescent="0.25">
      <c r="A97" s="14"/>
      <c r="B97" s="13"/>
      <c r="C97" s="12" t="s">
        <v>4</v>
      </c>
      <c r="D97" s="6">
        <v>53800</v>
      </c>
    </row>
    <row r="98" spans="1:4" x14ac:dyDescent="0.25">
      <c r="A98" s="11"/>
      <c r="B98" s="10" t="s">
        <v>3</v>
      </c>
      <c r="C98" s="9" t="s">
        <v>2</v>
      </c>
      <c r="D98" s="6">
        <v>293414.68</v>
      </c>
    </row>
    <row r="99" spans="1:4" x14ac:dyDescent="0.25">
      <c r="A99" s="8" t="s">
        <v>1</v>
      </c>
      <c r="B99" s="8"/>
      <c r="C99" s="7"/>
      <c r="D99" s="6">
        <v>4580117.96</v>
      </c>
    </row>
    <row r="100" spans="1:4" x14ac:dyDescent="0.25">
      <c r="A100" s="5" t="s">
        <v>0</v>
      </c>
      <c r="C100" s="4"/>
      <c r="D100" s="3"/>
    </row>
  </sheetData>
  <mergeCells count="48">
    <mergeCell ref="B96:B97"/>
    <mergeCell ref="A99:B99"/>
    <mergeCell ref="A77:A84"/>
    <mergeCell ref="C77:C79"/>
    <mergeCell ref="C80:C81"/>
    <mergeCell ref="B84:C84"/>
    <mergeCell ref="A85:B85"/>
    <mergeCell ref="A92:D92"/>
    <mergeCell ref="A93:A98"/>
    <mergeCell ref="A86:B86"/>
    <mergeCell ref="A87:D87"/>
    <mergeCell ref="A52:C52"/>
    <mergeCell ref="A53:A60"/>
    <mergeCell ref="C53:C55"/>
    <mergeCell ref="C56:C57"/>
    <mergeCell ref="B60:C60"/>
    <mergeCell ref="A88:A91"/>
    <mergeCell ref="A61:A68"/>
    <mergeCell ref="C61:C63"/>
    <mergeCell ref="C64:C65"/>
    <mergeCell ref="B68:C68"/>
    <mergeCell ref="A69:A76"/>
    <mergeCell ref="C69:C71"/>
    <mergeCell ref="C72:C73"/>
    <mergeCell ref="B76:C76"/>
    <mergeCell ref="A1:C1"/>
    <mergeCell ref="A2:C2"/>
    <mergeCell ref="A3:C3"/>
    <mergeCell ref="A4:C4"/>
    <mergeCell ref="A6:C6"/>
    <mergeCell ref="A5:D5"/>
    <mergeCell ref="B27:C27"/>
    <mergeCell ref="B35:C35"/>
    <mergeCell ref="B39:C39"/>
    <mergeCell ref="B43:C43"/>
    <mergeCell ref="B21:C21"/>
    <mergeCell ref="B31:C31"/>
    <mergeCell ref="B37:C37"/>
    <mergeCell ref="A49:B49"/>
    <mergeCell ref="A50:B50"/>
    <mergeCell ref="A51:B51"/>
    <mergeCell ref="A7:B7"/>
    <mergeCell ref="A8:A11"/>
    <mergeCell ref="A12:B12"/>
    <mergeCell ref="A13:A16"/>
    <mergeCell ref="B18:C18"/>
    <mergeCell ref="A17:B17"/>
    <mergeCell ref="A18:A48"/>
  </mergeCells>
  <conditionalFormatting sqref="B94:B95">
    <cfRule type="duplicateValues" dxfId="10" priority="11"/>
  </conditionalFormatting>
  <conditionalFormatting sqref="B98">
    <cfRule type="duplicateValues" dxfId="9" priority="10"/>
  </conditionalFormatting>
  <conditionalFormatting sqref="C95">
    <cfRule type="duplicateValues" dxfId="8" priority="9"/>
  </conditionalFormatting>
  <conditionalFormatting sqref="C96:C97">
    <cfRule type="duplicateValues" dxfId="7" priority="8"/>
  </conditionalFormatting>
  <conditionalFormatting sqref="B93">
    <cfRule type="duplicateValues" dxfId="6" priority="7"/>
  </conditionalFormatting>
  <conditionalFormatting sqref="C94">
    <cfRule type="duplicateValues" dxfId="5" priority="6"/>
  </conditionalFormatting>
  <conditionalFormatting sqref="C93">
    <cfRule type="duplicateValues" dxfId="4" priority="5"/>
  </conditionalFormatting>
  <conditionalFormatting sqref="C98">
    <cfRule type="duplicateValues" dxfId="3" priority="4"/>
  </conditionalFormatting>
  <conditionalFormatting sqref="B88">
    <cfRule type="duplicateValues" dxfId="2" priority="2"/>
  </conditionalFormatting>
  <conditionalFormatting sqref="B91">
    <cfRule type="duplicateValues" dxfId="1" priority="3"/>
  </conditionalFormatting>
  <conditionalFormatting sqref="B90">
    <cfRule type="duplicateValues" dxfId="0" priority="1"/>
  </conditionalFormatting>
  <pageMargins left="0.70866141732283472" right="0" top="0" bottom="0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2022-03-31T16:01:31Z</dcterms:created>
  <dcterms:modified xsi:type="dcterms:W3CDTF">2022-03-31T16:04:23Z</dcterms:modified>
</cp:coreProperties>
</file>