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16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D17" i="1"/>
  <c r="D19" i="1"/>
  <c r="D21" i="1"/>
  <c r="D20" i="1" s="1"/>
  <c r="D26" i="1"/>
  <c r="D24" i="1" s="1"/>
  <c r="D29" i="1"/>
  <c r="D28" i="1" s="1"/>
  <c r="D31" i="1"/>
  <c r="D36" i="1"/>
  <c r="D37" i="1"/>
  <c r="D38" i="1"/>
  <c r="D40" i="1"/>
  <c r="D43" i="1"/>
  <c r="D49" i="1"/>
  <c r="D60" i="1"/>
  <c r="D61" i="1"/>
  <c r="D69" i="1"/>
  <c r="D77" i="1"/>
  <c r="D85" i="1"/>
  <c r="D86" i="1"/>
  <c r="D87" i="1"/>
  <c r="D89" i="1"/>
  <c r="D90" i="1"/>
  <c r="D52" i="1" l="1"/>
  <c r="D48" i="1"/>
  <c r="D50" i="1" s="1"/>
  <c r="D51" i="1" s="1"/>
</calcChain>
</file>

<file path=xl/sharedStrings.xml><?xml version="1.0" encoding="utf-8"?>
<sst xmlns="http://schemas.openxmlformats.org/spreadsheetml/2006/main" count="135" uniqueCount="90">
  <si>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</si>
  <si>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</si>
  <si>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</si>
  <si>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</si>
  <si>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</si>
  <si>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</si>
  <si>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</si>
  <si>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</si>
  <si>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</si>
  <si>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</si>
  <si>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</si>
  <si>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</si>
  <si>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</si>
  <si>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(40705810116540001994)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</si>
  <si>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</si>
  <si>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</si>
  <si>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</si>
  <si>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</si>
  <si>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</si>
  <si>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</si>
  <si>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</si>
  <si>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</si>
  <si>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</si>
  <si>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</si>
  <si>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</si>
  <si>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</si>
  <si>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</si>
  <si>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</si>
  <si>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</si>
  <si>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</si>
  <si>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</si>
  <si>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</si>
  <si>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</si>
  <si>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</si>
  <si>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</si>
  <si>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</si>
  <si>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</si>
  <si>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</si>
  <si>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</si>
  <si>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</si>
  <si>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</si>
  <si>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</si>
  <si>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</si>
  <si>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</si>
  <si>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</si>
  <si>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</si>
  <si>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</si>
  <si>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</si>
  <si>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</si>
  <si>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</si>
  <si>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</si>
  <si>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</si>
  <si>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</si>
  <si>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</si>
  <si>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</si>
  <si>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</si>
  <si>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</si>
  <si>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</si>
  <si>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</si>
  <si>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</si>
  <si>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</si>
  <si>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</si>
  <si>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</si>
  <si>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</si>
  <si>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</si>
  <si>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</si>
  <si>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</si>
  <si>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Ремонт, герметизация межпанельных швов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</si>
  <si>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</si>
  <si>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</si>
  <si>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</si>
  <si>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</si>
  <si>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</si>
  <si>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</si>
  <si>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</si>
  <si>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найм.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</si>
  <si>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</si>
  <si>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</si>
  <si>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</si>
  <si>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</si>
  <si>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</si>
  <si>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</si>
  <si>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</si>
  <si>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</si>
  <si>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</si>
  <si>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- 7401,15 м2, в т.ч. площадь жилых помещений - 6596,30 м2, площадь нежилых помещений - 804,45 м2</t>
  </si>
  <si>
    <t>по адресу: Свердловская область, г. Екатеринбург,   ул. Металлургов д.№16Б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</si>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</sst>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00"/>
  <sheetViews>
    <sheetView tabSelected="1" workbookViewId="0">
      <pane ySplit="7" topLeftCell="A82" activePane="bottomLeft" state="frozen"/>
      <selection activeCell="A7" sqref="A7"/>
      <selection pane="bottomLeft" sqref="A1:XFD101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5" t="s">
        <v>89</v>
      </c>
      <c r="B1" s="45"/>
      <c r="C1" s="45"/>
      <c r="D1" s="42"/>
    </row>
    <row r="2" spans="1:4" x14ac:dyDescent="0.25">
      <c r="A2" s="46" t="s">
        <v>88</v>
      </c>
      <c r="B2" s="46"/>
      <c r="C2" s="46"/>
      <c r="D2" s="42"/>
    </row>
    <row r="3" spans="1:4" x14ac:dyDescent="0.25">
      <c r="A3" s="45" t="s">
        <v>87</v>
      </c>
      <c r="B3" s="45"/>
      <c r="C3" s="45"/>
      <c r="D3" s="42"/>
    </row>
    <row r="4" spans="1:4" ht="15" customHeight="1" x14ac:dyDescent="0.25">
      <c r="A4" s="44" t="s">
        <v>86</v>
      </c>
      <c r="B4" s="44"/>
      <c r="C4" s="44"/>
      <c r="D4" s="42"/>
    </row>
    <row r="5" spans="1:4" ht="15" customHeight="1" x14ac:dyDescent="0.25">
      <c r="A5" s="43" t="s">
        <v>85</v>
      </c>
      <c r="B5" s="43"/>
      <c r="C5" s="43"/>
      <c r="D5" s="42"/>
    </row>
    <row r="6" spans="1:4" ht="15" customHeight="1" x14ac:dyDescent="0.25">
      <c r="A6" s="28" t="s">
        <v>84</v>
      </c>
      <c r="B6" s="28"/>
      <c r="C6" s="28"/>
      <c r="D6" s="41"/>
    </row>
    <row r="7" spans="1:4" ht="13.5" customHeight="1" x14ac:dyDescent="0.25">
      <c r="A7" s="33" t="s">
        <v>83</v>
      </c>
      <c r="B7" s="40"/>
      <c r="C7" s="32" t="s">
        <v>82</v>
      </c>
      <c r="D7" s="39" t="s">
        <v>81</v>
      </c>
    </row>
    <row r="8" spans="1:4" x14ac:dyDescent="0.25">
      <c r="A8" s="26" t="s">
        <v>80</v>
      </c>
      <c r="B8" s="22" t="s">
        <v>79</v>
      </c>
      <c r="C8" s="22"/>
      <c r="D8" s="20">
        <v>2043130.56</v>
      </c>
    </row>
    <row r="9" spans="1:4" x14ac:dyDescent="0.25">
      <c r="A9" s="26"/>
      <c r="B9" s="22" t="s">
        <v>75</v>
      </c>
      <c r="C9" s="22"/>
      <c r="D9" s="20">
        <v>1554.9</v>
      </c>
    </row>
    <row r="10" spans="1:4" x14ac:dyDescent="0.25">
      <c r="A10" s="26"/>
      <c r="B10" s="22" t="s">
        <v>74</v>
      </c>
      <c r="C10" s="22"/>
      <c r="D10" s="20">
        <v>333612.37</v>
      </c>
    </row>
    <row r="11" spans="1:4" x14ac:dyDescent="0.25">
      <c r="A11" s="26"/>
      <c r="B11" s="36" t="s">
        <v>73</v>
      </c>
      <c r="C11" s="36"/>
      <c r="D11" s="3">
        <f>SUM(D8:D10)</f>
        <v>2378297.83</v>
      </c>
    </row>
    <row r="12" spans="1:4" x14ac:dyDescent="0.25">
      <c r="A12" s="26"/>
      <c r="B12" s="36" t="s">
        <v>39</v>
      </c>
      <c r="C12" s="36"/>
      <c r="D12" s="3">
        <v>37500</v>
      </c>
    </row>
    <row r="13" spans="1:4" s="29" customFormat="1" x14ac:dyDescent="0.25">
      <c r="A13" s="34" t="s">
        <v>78</v>
      </c>
      <c r="B13" s="33"/>
      <c r="C13" s="32"/>
      <c r="D13" s="3">
        <f>D11+D12</f>
        <v>2415797.83</v>
      </c>
    </row>
    <row r="14" spans="1:4" s="29" customFormat="1" ht="15" customHeight="1" x14ac:dyDescent="0.25">
      <c r="A14" s="26" t="s">
        <v>77</v>
      </c>
      <c r="B14" s="22" t="s">
        <v>76</v>
      </c>
      <c r="C14" s="22"/>
      <c r="D14" s="20">
        <v>2029938.6</v>
      </c>
    </row>
    <row r="15" spans="1:4" s="29" customFormat="1" x14ac:dyDescent="0.25">
      <c r="A15" s="26"/>
      <c r="B15" s="22" t="s">
        <v>75</v>
      </c>
      <c r="C15" s="22"/>
      <c r="D15" s="20">
        <v>5086.4399999999996</v>
      </c>
    </row>
    <row r="16" spans="1:4" x14ac:dyDescent="0.25">
      <c r="A16" s="26"/>
      <c r="B16" s="22" t="s">
        <v>74</v>
      </c>
      <c r="C16" s="22"/>
      <c r="D16" s="20">
        <v>328520.7</v>
      </c>
    </row>
    <row r="17" spans="1:4" x14ac:dyDescent="0.25">
      <c r="A17" s="26"/>
      <c r="B17" s="36" t="s">
        <v>73</v>
      </c>
      <c r="C17" s="36"/>
      <c r="D17" s="3">
        <f>SUM(D14:D16)</f>
        <v>2363545.7400000002</v>
      </c>
    </row>
    <row r="18" spans="1:4" s="29" customFormat="1" x14ac:dyDescent="0.25">
      <c r="A18" s="26"/>
      <c r="B18" s="36" t="s">
        <v>39</v>
      </c>
      <c r="C18" s="36"/>
      <c r="D18" s="3">
        <v>56906.48</v>
      </c>
    </row>
    <row r="19" spans="1:4" s="29" customFormat="1" ht="15" customHeight="1" x14ac:dyDescent="0.25">
      <c r="A19" s="34" t="s">
        <v>72</v>
      </c>
      <c r="B19" s="33"/>
      <c r="C19" s="32"/>
      <c r="D19" s="3">
        <f>D17+D18</f>
        <v>2420452.2200000002</v>
      </c>
    </row>
    <row r="20" spans="1:4" s="29" customFormat="1" x14ac:dyDescent="0.25">
      <c r="A20" s="26" t="s">
        <v>71</v>
      </c>
      <c r="B20" s="38" t="s">
        <v>70</v>
      </c>
      <c r="C20" s="37"/>
      <c r="D20" s="3">
        <f>SUM(D21:D23)</f>
        <v>164934.57999999999</v>
      </c>
    </row>
    <row r="21" spans="1:4" s="29" customFormat="1" ht="28.5" customHeight="1" x14ac:dyDescent="0.25">
      <c r="A21" s="26"/>
      <c r="B21" s="22" t="s">
        <v>69</v>
      </c>
      <c r="C21" s="35" t="s">
        <v>68</v>
      </c>
      <c r="D21" s="20">
        <f>54512.24-D22</f>
        <v>31572.239999999998</v>
      </c>
    </row>
    <row r="22" spans="1:4" s="29" customFormat="1" x14ac:dyDescent="0.25">
      <c r="A22" s="26"/>
      <c r="B22" s="22" t="s">
        <v>67</v>
      </c>
      <c r="C22" s="35"/>
      <c r="D22" s="20">
        <v>22940</v>
      </c>
    </row>
    <row r="23" spans="1:4" x14ac:dyDescent="0.25">
      <c r="A23" s="26"/>
      <c r="B23" s="22" t="s">
        <v>45</v>
      </c>
      <c r="C23" s="35"/>
      <c r="D23" s="20">
        <v>110422.34</v>
      </c>
    </row>
    <row r="24" spans="1:4" x14ac:dyDescent="0.25">
      <c r="A24" s="26"/>
      <c r="B24" s="38" t="s">
        <v>66</v>
      </c>
      <c r="C24" s="37"/>
      <c r="D24" s="3">
        <f>SUM(D25:D27)</f>
        <v>672481.31</v>
      </c>
    </row>
    <row r="25" spans="1:4" s="29" customFormat="1" ht="45" customHeight="1" x14ac:dyDescent="0.25">
      <c r="A25" s="26"/>
      <c r="B25" s="22" t="s">
        <v>65</v>
      </c>
      <c r="C25" s="35" t="s">
        <v>64</v>
      </c>
      <c r="D25" s="20">
        <v>1242.5999999999999</v>
      </c>
    </row>
    <row r="26" spans="1:4" ht="29.25" customHeight="1" x14ac:dyDescent="0.25">
      <c r="A26" s="26"/>
      <c r="B26" s="22" t="s">
        <v>63</v>
      </c>
      <c r="C26" s="35" t="s">
        <v>62</v>
      </c>
      <c r="D26" s="20">
        <f>631787.51+10303.77</f>
        <v>642091.28</v>
      </c>
    </row>
    <row r="27" spans="1:4" x14ac:dyDescent="0.25">
      <c r="A27" s="26"/>
      <c r="B27" s="22" t="s">
        <v>45</v>
      </c>
      <c r="C27" s="35"/>
      <c r="D27" s="20">
        <v>29147.43</v>
      </c>
    </row>
    <row r="28" spans="1:4" ht="28.5" customHeight="1" x14ac:dyDescent="0.25">
      <c r="A28" s="26"/>
      <c r="B28" s="38" t="s">
        <v>61</v>
      </c>
      <c r="C28" s="37"/>
      <c r="D28" s="3">
        <f>SUM(D29:D30)</f>
        <v>657746.96</v>
      </c>
    </row>
    <row r="29" spans="1:4" s="29" customFormat="1" x14ac:dyDescent="0.25">
      <c r="A29" s="26"/>
      <c r="B29" s="22" t="s">
        <v>60</v>
      </c>
      <c r="C29" s="35"/>
      <c r="D29" s="20">
        <f>D10</f>
        <v>333612.37</v>
      </c>
    </row>
    <row r="30" spans="1:4" x14ac:dyDescent="0.25">
      <c r="A30" s="26"/>
      <c r="B30" s="22" t="s">
        <v>45</v>
      </c>
      <c r="C30" s="35"/>
      <c r="D30" s="20">
        <v>324134.59000000003</v>
      </c>
    </row>
    <row r="31" spans="1:4" x14ac:dyDescent="0.25">
      <c r="A31" s="26"/>
      <c r="B31" s="38" t="s">
        <v>59</v>
      </c>
      <c r="C31" s="37"/>
      <c r="D31" s="3">
        <f>SUM(D32:D35)</f>
        <v>273984.98</v>
      </c>
    </row>
    <row r="32" spans="1:4" s="29" customFormat="1" x14ac:dyDescent="0.25">
      <c r="A32" s="26"/>
      <c r="B32" s="22" t="s">
        <v>58</v>
      </c>
      <c r="C32" s="35" t="s">
        <v>57</v>
      </c>
      <c r="D32" s="20">
        <v>216240.16</v>
      </c>
    </row>
    <row r="33" spans="1:4" x14ac:dyDescent="0.25">
      <c r="A33" s="26"/>
      <c r="B33" s="22" t="s">
        <v>56</v>
      </c>
      <c r="C33" s="35" t="s">
        <v>55</v>
      </c>
      <c r="D33" s="20">
        <v>7716</v>
      </c>
    </row>
    <row r="34" spans="1:4" ht="45" customHeight="1" x14ac:dyDescent="0.25">
      <c r="A34" s="26"/>
      <c r="B34" s="22" t="s">
        <v>54</v>
      </c>
      <c r="C34" s="35" t="s">
        <v>53</v>
      </c>
      <c r="D34" s="20">
        <v>1185.32</v>
      </c>
    </row>
    <row r="35" spans="1:4" x14ac:dyDescent="0.25">
      <c r="A35" s="26"/>
      <c r="B35" s="22" t="s">
        <v>45</v>
      </c>
      <c r="C35" s="35"/>
      <c r="D35" s="20">
        <v>48843.5</v>
      </c>
    </row>
    <row r="36" spans="1:4" x14ac:dyDescent="0.25">
      <c r="A36" s="26"/>
      <c r="B36" s="38" t="s">
        <v>52</v>
      </c>
      <c r="C36" s="37"/>
      <c r="D36" s="3">
        <f>D37</f>
        <v>107806.92</v>
      </c>
    </row>
    <row r="37" spans="1:4" s="29" customFormat="1" x14ac:dyDescent="0.25">
      <c r="A37" s="26"/>
      <c r="B37" s="22" t="s">
        <v>51</v>
      </c>
      <c r="C37" s="35" t="s">
        <v>50</v>
      </c>
      <c r="D37" s="20">
        <f>106222.56+1584.36</f>
        <v>107806.92</v>
      </c>
    </row>
    <row r="38" spans="1:4" x14ac:dyDescent="0.25">
      <c r="A38" s="26"/>
      <c r="B38" s="38" t="s">
        <v>49</v>
      </c>
      <c r="C38" s="37"/>
      <c r="D38" s="3">
        <f>D39</f>
        <v>97007.34</v>
      </c>
    </row>
    <row r="39" spans="1:4" s="29" customFormat="1" x14ac:dyDescent="0.25">
      <c r="A39" s="26"/>
      <c r="B39" s="22" t="s">
        <v>45</v>
      </c>
      <c r="C39" s="22"/>
      <c r="D39" s="20">
        <v>97007.34</v>
      </c>
    </row>
    <row r="40" spans="1:4" x14ac:dyDescent="0.25">
      <c r="A40" s="26"/>
      <c r="B40" s="38" t="s">
        <v>48</v>
      </c>
      <c r="C40" s="37"/>
      <c r="D40" s="3">
        <f>SUM(D41:D42)</f>
        <v>103336.86000000002</v>
      </c>
    </row>
    <row r="41" spans="1:4" s="29" customFormat="1" x14ac:dyDescent="0.25">
      <c r="A41" s="26"/>
      <c r="B41" s="22" t="s">
        <v>47</v>
      </c>
      <c r="C41" s="22"/>
      <c r="D41" s="20">
        <v>29039.54</v>
      </c>
    </row>
    <row r="42" spans="1:4" x14ac:dyDescent="0.25">
      <c r="A42" s="26"/>
      <c r="B42" s="22" t="s">
        <v>45</v>
      </c>
      <c r="C42" s="22"/>
      <c r="D42" s="20">
        <v>74297.320000000007</v>
      </c>
    </row>
    <row r="43" spans="1:4" x14ac:dyDescent="0.25">
      <c r="A43" s="26"/>
      <c r="B43" s="38" t="s">
        <v>46</v>
      </c>
      <c r="C43" s="37"/>
      <c r="D43" s="3">
        <f>SUM(D44:D47)</f>
        <v>489728.64</v>
      </c>
    </row>
    <row r="44" spans="1:4" s="29" customFormat="1" x14ac:dyDescent="0.25">
      <c r="A44" s="26"/>
      <c r="B44" s="22" t="s">
        <v>45</v>
      </c>
      <c r="C44" s="22"/>
      <c r="D44" s="20">
        <v>329462.76</v>
      </c>
    </row>
    <row r="45" spans="1:4" x14ac:dyDescent="0.25">
      <c r="A45" s="26"/>
      <c r="B45" s="22" t="s">
        <v>44</v>
      </c>
      <c r="C45" s="22"/>
      <c r="D45" s="20">
        <v>29674.98</v>
      </c>
    </row>
    <row r="46" spans="1:4" x14ac:dyDescent="0.25">
      <c r="A46" s="26"/>
      <c r="B46" s="22" t="s">
        <v>43</v>
      </c>
      <c r="C46" s="22"/>
      <c r="D46" s="20">
        <v>2376.62</v>
      </c>
    </row>
    <row r="47" spans="1:4" ht="30" x14ac:dyDescent="0.25">
      <c r="A47" s="26"/>
      <c r="B47" s="22" t="s">
        <v>42</v>
      </c>
      <c r="C47" s="22" t="s">
        <v>41</v>
      </c>
      <c r="D47" s="20">
        <v>128214.28</v>
      </c>
    </row>
    <row r="48" spans="1:4" x14ac:dyDescent="0.25">
      <c r="A48" s="26"/>
      <c r="B48" s="36" t="s">
        <v>40</v>
      </c>
      <c r="C48" s="36"/>
      <c r="D48" s="3">
        <f>D20+D24+D28+D31+D36+D38+D40+D43</f>
        <v>2567027.5900000003</v>
      </c>
    </row>
    <row r="49" spans="1:4" s="29" customFormat="1" x14ac:dyDescent="0.25">
      <c r="A49" s="26"/>
      <c r="B49" s="36" t="s">
        <v>39</v>
      </c>
      <c r="C49" s="35" t="s">
        <v>38</v>
      </c>
      <c r="D49" s="3">
        <f>D12</f>
        <v>37500</v>
      </c>
    </row>
    <row r="50" spans="1:4" s="29" customFormat="1" x14ac:dyDescent="0.25">
      <c r="A50" s="34" t="s">
        <v>37</v>
      </c>
      <c r="B50" s="33"/>
      <c r="C50" s="32"/>
      <c r="D50" s="3">
        <f>D48+D49</f>
        <v>2604527.5900000003</v>
      </c>
    </row>
    <row r="51" spans="1:4" s="29" customFormat="1" x14ac:dyDescent="0.25">
      <c r="A51" s="5" t="s">
        <v>36</v>
      </c>
      <c r="B51" s="31"/>
      <c r="C51" s="30"/>
      <c r="D51" s="17">
        <f>D13-D50</f>
        <v>-188729.76000000024</v>
      </c>
    </row>
    <row r="52" spans="1:4" s="29" customFormat="1" ht="15" customHeight="1" x14ac:dyDescent="0.25">
      <c r="A52" s="5" t="s">
        <v>35</v>
      </c>
      <c r="B52" s="31"/>
      <c r="C52" s="30"/>
      <c r="D52" s="17">
        <f>D19-D50</f>
        <v>-184075.37000000011</v>
      </c>
    </row>
    <row r="53" spans="1:4" ht="15" customHeight="1" x14ac:dyDescent="0.25">
      <c r="A53" s="28" t="s">
        <v>34</v>
      </c>
      <c r="B53" s="28"/>
      <c r="C53" s="28"/>
      <c r="D53" s="27"/>
    </row>
    <row r="54" spans="1:4" x14ac:dyDescent="0.25">
      <c r="A54" s="26" t="s">
        <v>33</v>
      </c>
      <c r="B54" s="22" t="s">
        <v>27</v>
      </c>
      <c r="C54" s="24" t="s">
        <v>26</v>
      </c>
      <c r="D54" s="20">
        <v>568391.64</v>
      </c>
    </row>
    <row r="55" spans="1:4" ht="15" customHeight="1" x14ac:dyDescent="0.25">
      <c r="A55" s="26"/>
      <c r="B55" s="22" t="s">
        <v>25</v>
      </c>
      <c r="C55" s="25"/>
      <c r="D55" s="20">
        <v>195368.38</v>
      </c>
    </row>
    <row r="56" spans="1:4" ht="15.75" customHeight="1" x14ac:dyDescent="0.25">
      <c r="A56" s="26"/>
      <c r="B56" s="22" t="s">
        <v>24</v>
      </c>
      <c r="C56" s="23"/>
      <c r="D56" s="20">
        <v>2506886.63</v>
      </c>
    </row>
    <row r="57" spans="1:4" ht="15" customHeight="1" x14ac:dyDescent="0.25">
      <c r="A57" s="26"/>
      <c r="B57" s="22" t="s">
        <v>23</v>
      </c>
      <c r="C57" s="24" t="s">
        <v>22</v>
      </c>
      <c r="D57" s="20">
        <v>320954.21999999997</v>
      </c>
    </row>
    <row r="58" spans="1:4" x14ac:dyDescent="0.25">
      <c r="A58" s="26"/>
      <c r="B58" s="22" t="s">
        <v>21</v>
      </c>
      <c r="C58" s="23"/>
      <c r="D58" s="20">
        <v>303271.15999999997</v>
      </c>
    </row>
    <row r="59" spans="1:4" x14ac:dyDescent="0.25">
      <c r="A59" s="26"/>
      <c r="B59" s="22" t="s">
        <v>20</v>
      </c>
      <c r="C59" s="21" t="s">
        <v>19</v>
      </c>
      <c r="D59" s="20">
        <v>888783.81</v>
      </c>
    </row>
    <row r="60" spans="1:4" x14ac:dyDescent="0.25">
      <c r="A60" s="26"/>
      <c r="B60" s="22" t="s">
        <v>18</v>
      </c>
      <c r="C60" s="21" t="s">
        <v>17</v>
      </c>
      <c r="D60" s="20">
        <f>D76</f>
        <v>271598.84000000003</v>
      </c>
    </row>
    <row r="61" spans="1:4" x14ac:dyDescent="0.25">
      <c r="A61" s="26"/>
      <c r="B61" s="19" t="s">
        <v>32</v>
      </c>
      <c r="C61" s="18"/>
      <c r="D61" s="3">
        <f>SUM(D54:D60)</f>
        <v>5055254.68</v>
      </c>
    </row>
    <row r="62" spans="1:4" x14ac:dyDescent="0.25">
      <c r="A62" s="26" t="s">
        <v>31</v>
      </c>
      <c r="B62" s="22" t="s">
        <v>27</v>
      </c>
      <c r="C62" s="24" t="s">
        <v>26</v>
      </c>
      <c r="D62" s="20">
        <v>572556.01</v>
      </c>
    </row>
    <row r="63" spans="1:4" x14ac:dyDescent="0.25">
      <c r="A63" s="26"/>
      <c r="B63" s="22" t="s">
        <v>25</v>
      </c>
      <c r="C63" s="25"/>
      <c r="D63" s="20">
        <v>196889.72</v>
      </c>
    </row>
    <row r="64" spans="1:4" x14ac:dyDescent="0.25">
      <c r="A64" s="26"/>
      <c r="B64" s="22" t="s">
        <v>24</v>
      </c>
      <c r="C64" s="23"/>
      <c r="D64" s="20">
        <v>2499951.63</v>
      </c>
    </row>
    <row r="65" spans="1:4" ht="15" customHeight="1" x14ac:dyDescent="0.25">
      <c r="A65" s="26"/>
      <c r="B65" s="22" t="s">
        <v>23</v>
      </c>
      <c r="C65" s="24" t="s">
        <v>22</v>
      </c>
      <c r="D65" s="20">
        <v>320375.58</v>
      </c>
    </row>
    <row r="66" spans="1:4" x14ac:dyDescent="0.25">
      <c r="A66" s="26"/>
      <c r="B66" s="22" t="s">
        <v>21</v>
      </c>
      <c r="C66" s="23"/>
      <c r="D66" s="20">
        <v>303830.89</v>
      </c>
    </row>
    <row r="67" spans="1:4" x14ac:dyDescent="0.25">
      <c r="A67" s="26"/>
      <c r="B67" s="22" t="s">
        <v>20</v>
      </c>
      <c r="C67" s="21" t="s">
        <v>19</v>
      </c>
      <c r="D67" s="20">
        <v>767306.15</v>
      </c>
    </row>
    <row r="68" spans="1:4" x14ac:dyDescent="0.25">
      <c r="A68" s="26"/>
      <c r="B68" s="22" t="s">
        <v>18</v>
      </c>
      <c r="C68" s="21" t="s">
        <v>17</v>
      </c>
      <c r="D68" s="20">
        <v>346716.1</v>
      </c>
    </row>
    <row r="69" spans="1:4" x14ac:dyDescent="0.25">
      <c r="A69" s="26"/>
      <c r="B69" s="19" t="s">
        <v>30</v>
      </c>
      <c r="C69" s="18"/>
      <c r="D69" s="3">
        <f>SUM(D62:D68)</f>
        <v>5007626.08</v>
      </c>
    </row>
    <row r="70" spans="1:4" x14ac:dyDescent="0.25">
      <c r="A70" s="12" t="s">
        <v>29</v>
      </c>
      <c r="B70" s="22" t="s">
        <v>27</v>
      </c>
      <c r="C70" s="24" t="s">
        <v>26</v>
      </c>
      <c r="D70" s="20">
        <v>686432.56</v>
      </c>
    </row>
    <row r="71" spans="1:4" x14ac:dyDescent="0.25">
      <c r="A71" s="12"/>
      <c r="B71" s="22" t="s">
        <v>25</v>
      </c>
      <c r="C71" s="25"/>
      <c r="D71" s="20">
        <v>167569.35</v>
      </c>
    </row>
    <row r="72" spans="1:4" x14ac:dyDescent="0.25">
      <c r="A72" s="12"/>
      <c r="B72" s="22" t="s">
        <v>24</v>
      </c>
      <c r="C72" s="23"/>
      <c r="D72" s="20">
        <v>2849583.34</v>
      </c>
    </row>
    <row r="73" spans="1:4" ht="15" customHeight="1" x14ac:dyDescent="0.25">
      <c r="A73" s="12"/>
      <c r="B73" s="22" t="s">
        <v>23</v>
      </c>
      <c r="C73" s="24" t="s">
        <v>22</v>
      </c>
      <c r="D73" s="20">
        <v>627784.49</v>
      </c>
    </row>
    <row r="74" spans="1:4" x14ac:dyDescent="0.25">
      <c r="A74" s="12"/>
      <c r="B74" s="22" t="s">
        <v>21</v>
      </c>
      <c r="C74" s="23"/>
      <c r="D74" s="20">
        <v>520609.83</v>
      </c>
    </row>
    <row r="75" spans="1:4" x14ac:dyDescent="0.25">
      <c r="A75" s="12"/>
      <c r="B75" s="22" t="s">
        <v>20</v>
      </c>
      <c r="C75" s="21" t="s">
        <v>19</v>
      </c>
      <c r="D75" s="20">
        <v>817633.4</v>
      </c>
    </row>
    <row r="76" spans="1:4" x14ac:dyDescent="0.25">
      <c r="A76" s="12"/>
      <c r="B76" s="22" t="s">
        <v>18</v>
      </c>
      <c r="C76" s="21" t="s">
        <v>17</v>
      </c>
      <c r="D76" s="20">
        <v>271598.84000000003</v>
      </c>
    </row>
    <row r="77" spans="1:4" x14ac:dyDescent="0.25">
      <c r="A77" s="12"/>
      <c r="B77" s="19" t="s">
        <v>16</v>
      </c>
      <c r="C77" s="18"/>
      <c r="D77" s="3">
        <f>SUM(D70:D76)</f>
        <v>5941211.8100000005</v>
      </c>
    </row>
    <row r="78" spans="1:4" x14ac:dyDescent="0.25">
      <c r="A78" s="12" t="s">
        <v>28</v>
      </c>
      <c r="B78" s="22" t="s">
        <v>27</v>
      </c>
      <c r="C78" s="24" t="s">
        <v>26</v>
      </c>
      <c r="D78" s="20">
        <v>686432.56</v>
      </c>
    </row>
    <row r="79" spans="1:4" x14ac:dyDescent="0.25">
      <c r="A79" s="12"/>
      <c r="B79" s="22" t="s">
        <v>25</v>
      </c>
      <c r="C79" s="25"/>
      <c r="D79" s="20">
        <v>167569.35</v>
      </c>
    </row>
    <row r="80" spans="1:4" x14ac:dyDescent="0.25">
      <c r="A80" s="12"/>
      <c r="B80" s="22" t="s">
        <v>24</v>
      </c>
      <c r="C80" s="23"/>
      <c r="D80" s="20">
        <v>2849583.34</v>
      </c>
    </row>
    <row r="81" spans="1:4" ht="15" customHeight="1" x14ac:dyDescent="0.25">
      <c r="A81" s="12"/>
      <c r="B81" s="22" t="s">
        <v>23</v>
      </c>
      <c r="C81" s="24" t="s">
        <v>22</v>
      </c>
      <c r="D81" s="20">
        <v>627784.49</v>
      </c>
    </row>
    <row r="82" spans="1:4" x14ac:dyDescent="0.25">
      <c r="A82" s="12"/>
      <c r="B82" s="22" t="s">
        <v>21</v>
      </c>
      <c r="C82" s="23"/>
      <c r="D82" s="20">
        <v>520609.83</v>
      </c>
    </row>
    <row r="83" spans="1:4" x14ac:dyDescent="0.25">
      <c r="A83" s="12"/>
      <c r="B83" s="22" t="s">
        <v>20</v>
      </c>
      <c r="C83" s="21" t="s">
        <v>19</v>
      </c>
      <c r="D83" s="20">
        <v>817633.4</v>
      </c>
    </row>
    <row r="84" spans="1:4" x14ac:dyDescent="0.25">
      <c r="A84" s="12"/>
      <c r="B84" s="22" t="s">
        <v>18</v>
      </c>
      <c r="C84" s="21" t="s">
        <v>17</v>
      </c>
      <c r="D84" s="20">
        <v>271598.84000000003</v>
      </c>
    </row>
    <row r="85" spans="1:4" x14ac:dyDescent="0.25">
      <c r="A85" s="12"/>
      <c r="B85" s="19" t="s">
        <v>16</v>
      </c>
      <c r="C85" s="18"/>
      <c r="D85" s="3">
        <f>SUM(D78:D84)</f>
        <v>5941211.8100000005</v>
      </c>
    </row>
    <row r="86" spans="1:4" x14ac:dyDescent="0.25">
      <c r="A86" s="5" t="s">
        <v>15</v>
      </c>
      <c r="B86" s="5"/>
      <c r="C86" s="15"/>
      <c r="D86" s="17">
        <f>D61-D77</f>
        <v>-885957.13000000082</v>
      </c>
    </row>
    <row r="87" spans="1:4" x14ac:dyDescent="0.25">
      <c r="A87" s="5" t="s">
        <v>14</v>
      </c>
      <c r="B87" s="5"/>
      <c r="C87" s="15"/>
      <c r="D87" s="17">
        <f>D69-D77</f>
        <v>-933585.73000000045</v>
      </c>
    </row>
    <row r="88" spans="1:4" ht="15.75" customHeight="1" x14ac:dyDescent="0.25">
      <c r="A88" s="16" t="s">
        <v>13</v>
      </c>
      <c r="B88" s="16"/>
      <c r="C88" s="16"/>
      <c r="D88" s="16"/>
    </row>
    <row r="89" spans="1:4" ht="15" customHeight="1" x14ac:dyDescent="0.25">
      <c r="A89" s="12" t="s">
        <v>12</v>
      </c>
      <c r="B89" s="13" t="s">
        <v>11</v>
      </c>
      <c r="C89" s="15"/>
      <c r="D89" s="3">
        <f>740941.683+90355.8</f>
        <v>831297.48300000001</v>
      </c>
    </row>
    <row r="90" spans="1:4" ht="15" customHeight="1" x14ac:dyDescent="0.25">
      <c r="A90" s="12"/>
      <c r="B90" s="13" t="s">
        <v>10</v>
      </c>
      <c r="C90" s="15"/>
      <c r="D90" s="3">
        <f>775260.17+97306.25</f>
        <v>872566.42</v>
      </c>
    </row>
    <row r="91" spans="1:4" ht="30" hidden="1" customHeight="1" x14ac:dyDescent="0.25">
      <c r="A91" s="12"/>
      <c r="B91" s="11" t="s">
        <v>9</v>
      </c>
      <c r="C91" s="15"/>
      <c r="D91" s="3"/>
    </row>
    <row r="92" spans="1:4" ht="15" customHeight="1" x14ac:dyDescent="0.25">
      <c r="A92" s="12"/>
      <c r="B92" s="13" t="s">
        <v>8</v>
      </c>
      <c r="C92" s="15"/>
      <c r="D92" s="3">
        <v>3808830</v>
      </c>
    </row>
    <row r="93" spans="1:4" ht="30" x14ac:dyDescent="0.25">
      <c r="A93" s="12"/>
      <c r="B93" s="13" t="s">
        <v>7</v>
      </c>
      <c r="C93" s="15"/>
      <c r="D93" s="3">
        <v>0</v>
      </c>
    </row>
    <row r="94" spans="1:4" ht="15.75" x14ac:dyDescent="0.25">
      <c r="A94" s="14" t="s">
        <v>6</v>
      </c>
      <c r="B94" s="14"/>
      <c r="C94" s="14"/>
      <c r="D94" s="14"/>
    </row>
    <row r="95" spans="1:4" ht="18.75" x14ac:dyDescent="0.3">
      <c r="A95" s="12" t="s">
        <v>5</v>
      </c>
      <c r="B95" s="13" t="s">
        <v>4</v>
      </c>
      <c r="C95" s="10"/>
      <c r="D95" s="3">
        <v>2</v>
      </c>
    </row>
    <row r="96" spans="1:4" ht="18.75" x14ac:dyDescent="0.3">
      <c r="A96" s="12"/>
      <c r="B96" s="13" t="s">
        <v>3</v>
      </c>
      <c r="C96" s="10"/>
      <c r="D96" s="3">
        <v>1</v>
      </c>
    </row>
    <row r="97" spans="1:4" ht="30.75" x14ac:dyDescent="0.3">
      <c r="A97" s="12"/>
      <c r="B97" s="11" t="s">
        <v>2</v>
      </c>
      <c r="C97" s="10"/>
      <c r="D97" s="3">
        <v>87124.79</v>
      </c>
    </row>
    <row r="98" spans="1:4" ht="17.25" customHeight="1" x14ac:dyDescent="0.35">
      <c r="A98" s="9"/>
      <c r="B98" s="8"/>
      <c r="C98" s="7"/>
      <c r="D98" s="6"/>
    </row>
    <row r="99" spans="1:4" x14ac:dyDescent="0.25">
      <c r="A99" s="5" t="s">
        <v>1</v>
      </c>
      <c r="B99" s="5"/>
      <c r="C99" s="4"/>
      <c r="D99" s="3">
        <v>1655251.58</v>
      </c>
    </row>
    <row r="100" spans="1:4" x14ac:dyDescent="0.25">
      <c r="A100" s="2" t="s">
        <v>0</v>
      </c>
    </row>
  </sheetData>
  <mergeCells count="47">
    <mergeCell ref="A7:B7"/>
    <mergeCell ref="A8:A12"/>
    <mergeCell ref="A13:B13"/>
    <mergeCell ref="A14:A18"/>
    <mergeCell ref="A19:B19"/>
    <mergeCell ref="A1:C1"/>
    <mergeCell ref="A2:C2"/>
    <mergeCell ref="A3:C3"/>
    <mergeCell ref="A4:C4"/>
    <mergeCell ref="A6:C6"/>
    <mergeCell ref="A20:A49"/>
    <mergeCell ref="B20:C20"/>
    <mergeCell ref="B24:C24"/>
    <mergeCell ref="B28:C28"/>
    <mergeCell ref="B31:C31"/>
    <mergeCell ref="B36:C36"/>
    <mergeCell ref="B38:C38"/>
    <mergeCell ref="B40:C40"/>
    <mergeCell ref="B43:C43"/>
    <mergeCell ref="A50:B50"/>
    <mergeCell ref="A51:B51"/>
    <mergeCell ref="A52:B52"/>
    <mergeCell ref="A53:C53"/>
    <mergeCell ref="A54:A61"/>
    <mergeCell ref="C54:C56"/>
    <mergeCell ref="C57:C58"/>
    <mergeCell ref="B61:C61"/>
    <mergeCell ref="B85:C85"/>
    <mergeCell ref="A86:B86"/>
    <mergeCell ref="A62:A69"/>
    <mergeCell ref="C62:C64"/>
    <mergeCell ref="C65:C66"/>
    <mergeCell ref="B69:C69"/>
    <mergeCell ref="A70:A77"/>
    <mergeCell ref="C70:C72"/>
    <mergeCell ref="C73:C74"/>
    <mergeCell ref="B77:C77"/>
    <mergeCell ref="A99:B99"/>
    <mergeCell ref="A5:C5"/>
    <mergeCell ref="A87:B87"/>
    <mergeCell ref="A88:D88"/>
    <mergeCell ref="A89:A93"/>
    <mergeCell ref="A94:D94"/>
    <mergeCell ref="A95:A97"/>
    <mergeCell ref="A78:A85"/>
    <mergeCell ref="C78:C80"/>
    <mergeCell ref="C81:C82"/>
  </mergeCells>
  <conditionalFormatting sqref="B89">
    <cfRule type="duplicateValues" dxfId="3" priority="4"/>
  </conditionalFormatting>
  <conditionalFormatting sqref="B91">
    <cfRule type="duplicateValues" dxfId="2" priority="3"/>
  </conditionalFormatting>
  <conditionalFormatting sqref="B95">
    <cfRule type="duplicateValues" dxfId="1" priority="2"/>
  </conditionalFormatting>
  <conditionalFormatting sqref="B97:B98">
    <cfRule type="duplicateValues" dxfId="0" priority="1"/>
  </conditionalFormatting>
  <pageMargins left="0.70866141732283472" right="0" top="0" bottom="0.3937007874015748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2020-03-30T18:49:51Z</dcterms:created>
  <dcterms:modified xsi:type="dcterms:W3CDTF">2020-03-30T18:50:02Z</dcterms:modified>
</cp:coreProperties>
</file>