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30"/>
  </bookViews>
  <sheets>
    <sheet name="614" sheetId="1" r:id="rId1"/>
  </sheets>
  <calcPr calcId="144525"/>
</workbook>
</file>

<file path=xl/sharedStrings.xml><?xml version="1.0" encoding="utf-8"?>
<sst xmlns="http://schemas.openxmlformats.org/spreadsheetml/2006/main" count="145" uniqueCount="100">
  <si>
    <t xml:space="preserve"> Акционерное общество "Управляющая компания " Микрорайон Волгоградский"</t>
  </si>
  <si>
    <t>(АО "УК "Микрорайон Волгоградский")</t>
  </si>
  <si>
    <t>Отчет об исполнении управляющей организацией договора управления многоквартирным домом за 2023 год.</t>
  </si>
  <si>
    <t>по адресу: Свердловская область, г. Екатеринбург,  ул. Викулова д.№61/4</t>
  </si>
  <si>
    <t>Полезная площадь МКД - 8094,8 м2, в т.ч. площадь жилых помещений - 7362,6 м2, площадь нежилых помещений - 732,2 м2</t>
  </si>
  <si>
    <t>1. Информация по статье "Содержание жилья"</t>
  </si>
  <si>
    <t>Период</t>
  </si>
  <si>
    <t>Примечание</t>
  </si>
  <si>
    <t>Начислено, руб.</t>
  </si>
  <si>
    <t>собственникам жилых помещений</t>
  </si>
  <si>
    <t>собственникам нежилых помещений</t>
  </si>
  <si>
    <t>итого СЖ</t>
  </si>
  <si>
    <t>домофон</t>
  </si>
  <si>
    <t>ИТОГО начислено, руб.</t>
  </si>
  <si>
    <t>Оплачено руб.</t>
  </si>
  <si>
    <t>собственниками жилых помещений</t>
  </si>
  <si>
    <t>собственниками нежилых помещений</t>
  </si>
  <si>
    <t>ИТОГО оплачено, руб.</t>
  </si>
  <si>
    <t>Расходы по выполнению договора управления МКД</t>
  </si>
  <si>
    <t>Работы по содержанию и ремонту конструктивных элементов (несущих конструкций и ненесущих конструкций) МКД</t>
  </si>
  <si>
    <t>Текущие ремонты (материалы, услуги)</t>
  </si>
  <si>
    <t>Списание материалов в производство по требованиям-накладным</t>
  </si>
  <si>
    <t>Работы, выполненные силами управляющей компании</t>
  </si>
  <si>
    <t>Содержание службы эксплуатации</t>
  </si>
  <si>
    <t>Работы по содержанию земельного участка (в.т.ч. клининговые услуги)</t>
  </si>
  <si>
    <t>Дератизация</t>
  </si>
  <si>
    <t>УФК по Свердл. обл. ФБУЗ "Центр гигиены  и эпидемиологи в Свердловской области", договор 5384 от 28.11.2022</t>
  </si>
  <si>
    <t>Клининговые услуги (уборка придомовой территории)</t>
  </si>
  <si>
    <t>ИП Катаев А.С. договор №26/02 от 01.03.2018, ИП Катаев Ю.С. Договор № 2 от 01.03.2022</t>
  </si>
  <si>
    <t>Клининговые услуги (уборка МОП)</t>
  </si>
  <si>
    <t>ИП Катаев А.С. договор №1 от 01.02.2015, ИП Катаев Ю.С. Договор № 1 от 01.03.2022</t>
  </si>
  <si>
    <t>Расчистка территории спец.техникой</t>
  </si>
  <si>
    <t>Катаев С.А. договор подряда</t>
  </si>
  <si>
    <t>Работы по содержанию и ремонту оборудования и систем инженерно-технического обеспечения, входящих в состав ОИ</t>
  </si>
  <si>
    <t>Поверка преобразователя расходомера</t>
  </si>
  <si>
    <t>ООО "Технология" дог. 1808-П от 04.08.2023</t>
  </si>
  <si>
    <t>Оказание охранных услуг</t>
  </si>
  <si>
    <t>ООО "ЧОП СОВА-5" по дог.№22/05/2020-ВОЛГ от 22.05.2020</t>
  </si>
  <si>
    <t>Техническое обслуживание УКУТ</t>
  </si>
  <si>
    <t>ООО "Инженерные системы зданий" дог. №1150-то от 10.10.2023</t>
  </si>
  <si>
    <t>Работы по содержанию лифтового хозяйства</t>
  </si>
  <si>
    <t>Техническое обслуживание лифтов</t>
  </si>
  <si>
    <t>ООО "Метеор Лифт", д-р B7OPU-005644 от 15.06.11</t>
  </si>
  <si>
    <t>Техническое освидетельствование и проведение эл.испытаний</t>
  </si>
  <si>
    <t>ИКЦ УралЛифт №943 от 01.01.2023</t>
  </si>
  <si>
    <t>Страхование лифтов</t>
  </si>
  <si>
    <t>АО "ГСК "ЮГОРИЯ"</t>
  </si>
  <si>
    <t>Работы по обеспечению требований пожарной безопасности, систем вентиляции и дымоуд-я</t>
  </si>
  <si>
    <t>Дымоудаление</t>
  </si>
  <si>
    <t>ООО "Эолкам-сервис", д-р № 02-ТО  от 01.11.2011г.</t>
  </si>
  <si>
    <t>Аварийные работы на внутридомовых инженерных системах МКД</t>
  </si>
  <si>
    <t>Расходы по РКЦ и паспорт. столу</t>
  </si>
  <si>
    <t>Печать квитанций и упаковка в конверты</t>
  </si>
  <si>
    <t xml:space="preserve">ООО"Единый расчетный центр" договор  № ПД - 15/1 от 15.12.2011г. </t>
  </si>
  <si>
    <t>Услуги банка, ЕРЦ</t>
  </si>
  <si>
    <t xml:space="preserve">Затраты на управление </t>
  </si>
  <si>
    <t>Прочие расходы</t>
  </si>
  <si>
    <t>обслуживание орг.техники, канцтовары, связь, консультационные услуги, поиск вакансий,  сопровождение 1С, Бонус-квартплата, сайт организации, обслуживание кассовой техники, транспортные расходы, диспетчеризация лифтов и  другие общехозяйственные расходы</t>
  </si>
  <si>
    <t>итого</t>
  </si>
  <si>
    <t>ИП Политов Д.В., Договор № 2 от 01.02.2015г.</t>
  </si>
  <si>
    <t>ИТОГО фактически потрачено, руб.</t>
  </si>
  <si>
    <t>Финансовый результат по статье "Содержание жилья" от начисленных, руб.</t>
  </si>
  <si>
    <t>Финансовый результат по по статье "Содержание жилья" от оплаченных, руб.</t>
  </si>
  <si>
    <t>2. Информация по статье "Коммунальные услуги"</t>
  </si>
  <si>
    <t>Начислено за КУ, руб.</t>
  </si>
  <si>
    <t>Горячее водоснабжение (нагрев)</t>
  </si>
  <si>
    <t>ПАО "Т-Плюс" (Свердловский филиал ПАО "ЭнергосбыТ Плюс") №52351-ВоТГК от 01.01.2015г.</t>
  </si>
  <si>
    <t>Горячее водоснабжение (подача)</t>
  </si>
  <si>
    <t>Отопление</t>
  </si>
  <si>
    <t>Холодное водоснабжение</t>
  </si>
  <si>
    <t>МУП "Водоканал " №3215 от 19.07.2011г.</t>
  </si>
  <si>
    <t>Стоки</t>
  </si>
  <si>
    <t>Электроснабжение</t>
  </si>
  <si>
    <t>ОАО "Екатеринбургэнегосбыт" №24129 от 01.01.2013г.</t>
  </si>
  <si>
    <t>Вывоз ТБО</t>
  </si>
  <si>
    <t>ЕМУП "Спецавтобаза" договор №318026 333</t>
  </si>
  <si>
    <t>итого начислено за КУ</t>
  </si>
  <si>
    <t>Оплачено за КУ, руб.</t>
  </si>
  <si>
    <t>итого оплачено за КУ</t>
  </si>
  <si>
    <t>Предъявлено поставщиком КУ</t>
  </si>
  <si>
    <t>итого расходы на КУ</t>
  </si>
  <si>
    <t>Оплачено поставщику КУ</t>
  </si>
  <si>
    <t>Финансовый результат по статье "Коммунальные услуги" от начисленных, руб.</t>
  </si>
  <si>
    <t>Финансовый результат по статье "Коммунальные услуги" от оплаченных, руб.</t>
  </si>
  <si>
    <t>3. Информация по статье "Капитальный ремонт" (40705810716540001721)</t>
  </si>
  <si>
    <t>Движение денежных средств по статье "Капитальный ремонт"</t>
  </si>
  <si>
    <t>Начислено населению за отчетный период, руб</t>
  </si>
  <si>
    <t>Оплачено населением за отчетный период, руб.</t>
  </si>
  <si>
    <t>Задолженность по статье "Капитальный ремонт" на конец отчетного периода нарастающим итогом, руб.</t>
  </si>
  <si>
    <t>Остаток средств на специальном счете на конец отчетного периода:</t>
  </si>
  <si>
    <t>в т.ч. банковский процент на неснижаемый остаток, руб.</t>
  </si>
  <si>
    <t>Израсходовано средств на капитальный ремонт со специального счета, руб.</t>
  </si>
  <si>
    <t>4. Информация о ведении претензионно-исковой работы в отношении потребителей-должников</t>
  </si>
  <si>
    <t>Информация о ведении претензионно-исковой работы в отношении потребителей-должников</t>
  </si>
  <si>
    <t>Направлено претензий потребителям-должникам, шт.</t>
  </si>
  <si>
    <t>Предъявлено ко взысканию, шт.</t>
  </si>
  <si>
    <t>Взыскано  по результатам претензионно-исковой работы, руб.</t>
  </si>
  <si>
    <t>Оплачено по результатам претензионно-исковой работы, руб.</t>
  </si>
  <si>
    <t>Задолженность населения за жилищно-коммунальные услуги на конец отчетного периода руб.</t>
  </si>
  <si>
    <t>Исполнитель: экономист Шолохова Н.С.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</si>
</sst>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176" formatCode="_-* #\ ##0.00\ _₽_-;\-* #\ ##0.00\ _₽_-;_-* &quot;-&quot;??\ _₽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#\ ##0"/>
    <numFmt numFmtId="181" formatCode="#\ ##0.00"/>
  </numFmts>
  <fonts count="41">
    <font>
      <sz val="11"/>
      <color theme="1"/>
      <name val="Calibri"/>
      <charset val="134"/>
      <scheme val="minor"/>
    </font>
    <font>
      <b/>
      <sz val="11"/>
      <name val="Calibri"/>
      <charset val="134"/>
      <scheme val="minor"/>
    </font>
    <font>
      <i/>
      <sz val="11"/>
      <name val="Calibri"/>
      <charset val="134"/>
      <scheme val="minor"/>
    </font>
    <font>
      <sz val="11"/>
      <color theme="3" tint="-0.249977111117893"/>
      <name val="Calibri"/>
      <charset val="134"/>
      <scheme val="minor"/>
    </font>
    <font>
      <sz val="11"/>
      <name val="Calibri"/>
      <charset val="134"/>
      <scheme val="minor"/>
    </font>
    <font>
      <b/>
      <sz val="11"/>
      <color theme="1"/>
      <name val="Times New Roman"/>
      <charset val="204"/>
    </font>
    <font>
      <sz val="11"/>
      <color theme="1"/>
      <name val="Times New Roman"/>
      <charset val="204"/>
    </font>
    <font>
      <b/>
      <sz val="12"/>
      <color theme="1"/>
      <name val="Times New Roman"/>
      <charset val="204"/>
    </font>
    <font>
      <b/>
      <sz val="11"/>
      <name val="Times New Roman"/>
      <charset val="204"/>
    </font>
    <font>
      <sz val="11"/>
      <name val="Times New Roman"/>
      <charset val="204"/>
    </font>
    <font>
      <sz val="11"/>
      <name val="Calibri"/>
      <charset val="204"/>
      <scheme val="minor"/>
    </font>
    <font>
      <b/>
      <sz val="11"/>
      <name val="Calibri"/>
      <charset val="204"/>
      <scheme val="minor"/>
    </font>
    <font>
      <sz val="10"/>
      <color theme="1"/>
      <name val="Times New Roman"/>
      <charset val="204"/>
    </font>
    <font>
      <sz val="9"/>
      <color theme="1"/>
      <name val="Times New Roman"/>
      <charset val="204"/>
    </font>
    <font>
      <sz val="10"/>
      <name val="Times New Roman"/>
      <charset val="204"/>
    </font>
    <font>
      <sz val="9"/>
      <name val="Times New Roman"/>
      <charset val="204"/>
    </font>
    <font>
      <b/>
      <sz val="11"/>
      <color rgb="FF23147A"/>
      <name val="Times New Roman"/>
      <charset val="204"/>
    </font>
    <font>
      <b/>
      <i/>
      <sz val="11"/>
      <name val="Times New Roman"/>
      <charset val="204"/>
    </font>
    <font>
      <i/>
      <sz val="11"/>
      <name val="Times New Roman"/>
      <charset val="204"/>
    </font>
    <font>
      <sz val="14"/>
      <name val="Calibri"/>
      <charset val="134"/>
      <scheme val="minor"/>
    </font>
    <font>
      <i/>
      <sz val="10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/>
    <xf numFmtId="177" fontId="21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178" fontId="21" fillId="0" borderId="0" applyFont="0" applyFill="0" applyBorder="0" applyAlignment="0" applyProtection="0">
      <alignment vertical="center"/>
    </xf>
    <xf numFmtId="179" fontId="21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1" fillId="3" borderId="9" applyNumberFormat="0" applyFon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4" borderId="12" applyNumberFormat="0" applyAlignment="0" applyProtection="0">
      <alignment vertical="center"/>
    </xf>
    <xf numFmtId="0" fontId="31" fillId="5" borderId="13" applyNumberFormat="0" applyAlignment="0" applyProtection="0">
      <alignment vertical="center"/>
    </xf>
    <xf numFmtId="0" fontId="32" fillId="5" borderId="12" applyNumberFormat="0" applyAlignment="0" applyProtection="0">
      <alignment vertical="center"/>
    </xf>
    <xf numFmtId="0" fontId="33" fillId="6" borderId="14" applyNumberFormat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</cellStyleXfs>
  <cellXfs count="5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4" fillId="0" borderId="0" xfId="0" applyFont="1" applyFill="1"/>
    <xf numFmtId="0" fontId="5" fillId="0" borderId="0" xfId="0" applyFont="1" applyFill="1" applyBorder="1" applyAlignment="1">
      <alignment horizontal="center"/>
    </xf>
    <xf numFmtId="180" fontId="4" fillId="0" borderId="0" xfId="0" applyNumberFormat="1" applyFont="1"/>
    <xf numFmtId="0" fontId="6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180" fontId="8" fillId="0" borderId="1" xfId="0" applyNumberFormat="1" applyFont="1" applyFill="1" applyBorder="1" applyAlignment="1">
      <alignment vertical="center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176" fontId="9" fillId="0" borderId="4" xfId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vertical="center" wrapText="1"/>
    </xf>
    <xf numFmtId="180" fontId="10" fillId="2" borderId="4" xfId="0" applyNumberFormat="1" applyFont="1" applyFill="1" applyBorder="1"/>
    <xf numFmtId="0" fontId="8" fillId="0" borderId="2" xfId="0" applyFont="1" applyFill="1" applyBorder="1" applyAlignment="1">
      <alignment vertical="center" wrapText="1"/>
    </xf>
    <xf numFmtId="180" fontId="11" fillId="2" borderId="4" xfId="0" applyNumberFormat="1" applyFont="1" applyFill="1" applyBorder="1"/>
    <xf numFmtId="0" fontId="8" fillId="0" borderId="4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vertical="center" wrapText="1"/>
    </xf>
    <xf numFmtId="0" fontId="6" fillId="0" borderId="4" xfId="0" applyFont="1" applyFill="1" applyBorder="1" applyAlignment="1">
      <alignment vertical="center" wrapText="1"/>
    </xf>
    <xf numFmtId="0" fontId="12" fillId="0" borderId="4" xfId="0" applyFont="1" applyFill="1" applyBorder="1" applyAlignment="1">
      <alignment vertical="center" wrapText="1"/>
    </xf>
    <xf numFmtId="0" fontId="13" fillId="0" borderId="4" xfId="0" applyFont="1" applyFill="1" applyBorder="1" applyAlignment="1">
      <alignment vertical="center" wrapText="1"/>
    </xf>
    <xf numFmtId="0" fontId="14" fillId="0" borderId="3" xfId="0" applyFont="1" applyFill="1" applyBorder="1" applyAlignment="1">
      <alignment horizontal="left" vertical="center" wrapText="1"/>
    </xf>
    <xf numFmtId="0" fontId="15" fillId="0" borderId="4" xfId="0" applyFont="1" applyFill="1" applyBorder="1" applyAlignment="1">
      <alignment horizontal="left" vertical="center" wrapText="1"/>
    </xf>
    <xf numFmtId="0" fontId="14" fillId="0" borderId="2" xfId="0" applyFont="1" applyFill="1" applyBorder="1" applyAlignment="1">
      <alignment vertical="center" wrapText="1"/>
    </xf>
    <xf numFmtId="0" fontId="16" fillId="0" borderId="4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180" fontId="11" fillId="0" borderId="0" xfId="0" applyNumberFormat="1" applyFont="1" applyFill="1"/>
    <xf numFmtId="0" fontId="14" fillId="0" borderId="5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 wrapText="1"/>
    </xf>
    <xf numFmtId="0" fontId="14" fillId="0" borderId="7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left" vertical="center" wrapText="1"/>
    </xf>
    <xf numFmtId="0" fontId="17" fillId="0" borderId="3" xfId="0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wrapText="1"/>
    </xf>
    <xf numFmtId="0" fontId="7" fillId="0" borderId="8" xfId="0" applyFont="1" applyFill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4" fillId="0" borderId="4" xfId="0" applyFont="1" applyFill="1" applyBorder="1"/>
    <xf numFmtId="181" fontId="9" fillId="0" borderId="4" xfId="0" applyNumberFormat="1" applyFont="1" applyBorder="1" applyAlignment="1">
      <alignment horizontal="left" wrapText="1"/>
    </xf>
    <xf numFmtId="0" fontId="18" fillId="0" borderId="4" xfId="0" applyFont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19" fillId="0" borderId="4" xfId="0" applyFont="1" applyFill="1" applyBorder="1" applyAlignment="1">
      <alignment wrapText="1"/>
    </xf>
    <xf numFmtId="0" fontId="8" fillId="0" borderId="4" xfId="0" applyFont="1" applyFill="1" applyBorder="1" applyAlignment="1">
      <alignment vertical="center" wrapText="1"/>
    </xf>
    <xf numFmtId="0" fontId="20" fillId="0" borderId="0" xfId="0" applyFont="1"/>
    <xf numFmtId="0" fontId="4" fillId="0" borderId="0" xfId="0" applyFont="1" applyFill="1" applyAlignment="1">
      <alignment wrapText="1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104"/>
  <sheetViews>
    <sheetView tabSelected="1" workbookViewId="0">
      <pane ySplit="7" topLeftCell="A17" activePane="bottomLeft" state="frozen"/>
      <selection/>
      <selection pane="bottomLeft" activeCell="A4" sqref="A4:C4"/>
    </sheetView>
  </sheetViews>
  <sheetFormatPr defaultColWidth="9.1047619047619" defaultRowHeight="15" outlineLevelCol="3"/>
  <cols>
    <col min="1" max="1" width="26.4380952380952" style="4" customWidth="1"/>
    <col min="2" max="2" width="70.4380952380952" style="4" customWidth="1"/>
    <col min="3" max="3" width="51.6666666666667" style="5" customWidth="1"/>
    <col min="4" max="4" width="12.1047619047619" style="4" customWidth="1"/>
    <col min="5" max="16384" width="9.1047619047619" style="4"/>
  </cols>
  <sheetData>
    <row r="1" spans="1:4">
      <c r="A1" s="6" t="s">
        <v>0</v>
      </c>
      <c r="B1" s="6"/>
      <c r="C1" s="6"/>
      <c r="D1" s="7"/>
    </row>
    <row r="2" spans="1:4">
      <c r="A2" s="8" t="s">
        <v>1</v>
      </c>
      <c r="B2" s="8"/>
      <c r="C2" s="8"/>
      <c r="D2" s="7"/>
    </row>
    <row r="3" spans="1:4">
      <c r="A3" s="6" t="s">
        <v>2</v>
      </c>
      <c r="B3" s="6"/>
      <c r="C3" s="6"/>
      <c r="D3" s="7"/>
    </row>
    <row r="4" ht="15.75" spans="1:4">
      <c r="A4" s="9" t="s">
        <v>3</v>
      </c>
      <c r="B4" s="9"/>
      <c r="C4" s="9"/>
      <c r="D4" s="7"/>
    </row>
    <row r="5" spans="1:4">
      <c r="A5" s="10" t="s">
        <v>4</v>
      </c>
      <c r="B5" s="10"/>
      <c r="C5" s="10"/>
      <c r="D5" s="7"/>
    </row>
    <row r="6" ht="15.75" spans="1:4">
      <c r="A6" s="11" t="s">
        <v>5</v>
      </c>
      <c r="B6" s="11"/>
      <c r="C6" s="11"/>
      <c r="D6" s="12"/>
    </row>
    <row r="7" spans="1:4">
      <c r="A7" s="13" t="s">
        <v>6</v>
      </c>
      <c r="B7" s="14"/>
      <c r="C7" s="13" t="s">
        <v>7</v>
      </c>
      <c r="D7" s="15">
        <v>2023</v>
      </c>
    </row>
    <row r="8" spans="1:4">
      <c r="A8" s="16" t="s">
        <v>8</v>
      </c>
      <c r="B8" s="17" t="s">
        <v>9</v>
      </c>
      <c r="C8" s="17"/>
      <c r="D8" s="18">
        <v>2697363</v>
      </c>
    </row>
    <row r="9" spans="1:4">
      <c r="A9" s="16"/>
      <c r="B9" s="17" t="s">
        <v>10</v>
      </c>
      <c r="C9" s="17"/>
      <c r="D9" s="18">
        <v>268249</v>
      </c>
    </row>
    <row r="10" s="1" customFormat="1" spans="1:4">
      <c r="A10" s="16"/>
      <c r="B10" s="19" t="s">
        <v>11</v>
      </c>
      <c r="C10" s="19"/>
      <c r="D10" s="20">
        <f>SUM(D8:D9)</f>
        <v>2965612</v>
      </c>
    </row>
    <row r="11" s="1" customFormat="1" spans="1:4">
      <c r="A11" s="16"/>
      <c r="B11" s="19" t="s">
        <v>12</v>
      </c>
      <c r="C11" s="19"/>
      <c r="D11" s="18">
        <v>37632</v>
      </c>
    </row>
    <row r="12" s="1" customFormat="1" spans="1:4">
      <c r="A12" s="21" t="s">
        <v>13</v>
      </c>
      <c r="B12" s="13"/>
      <c r="C12" s="13"/>
      <c r="D12" s="20">
        <f>SUM(D10+D11)</f>
        <v>3003244</v>
      </c>
    </row>
    <row r="13" spans="1:4">
      <c r="A13" s="16" t="s">
        <v>14</v>
      </c>
      <c r="B13" s="17" t="s">
        <v>15</v>
      </c>
      <c r="C13" s="17"/>
      <c r="D13" s="18">
        <v>2664175</v>
      </c>
    </row>
    <row r="14" s="1" customFormat="1" spans="1:4">
      <c r="A14" s="16"/>
      <c r="B14" s="17" t="s">
        <v>16</v>
      </c>
      <c r="C14" s="17"/>
      <c r="D14" s="18">
        <v>256236</v>
      </c>
    </row>
    <row r="15" spans="1:4">
      <c r="A15" s="16"/>
      <c r="B15" s="19" t="s">
        <v>11</v>
      </c>
      <c r="C15" s="19"/>
      <c r="D15" s="20">
        <f>SUM(D13:D14)</f>
        <v>2920411</v>
      </c>
    </row>
    <row r="16" spans="1:4">
      <c r="A16" s="16"/>
      <c r="B16" s="19" t="s">
        <v>12</v>
      </c>
      <c r="C16" s="19"/>
      <c r="D16" s="18">
        <v>38048</v>
      </c>
    </row>
    <row r="17" s="1" customFormat="1" spans="1:4">
      <c r="A17" s="21" t="s">
        <v>17</v>
      </c>
      <c r="B17" s="13"/>
      <c r="C17" s="13"/>
      <c r="D17" s="20">
        <f>D15+D16</f>
        <v>2958459</v>
      </c>
    </row>
    <row r="18" spans="1:4">
      <c r="A18" s="16" t="s">
        <v>18</v>
      </c>
      <c r="B18" s="22" t="s">
        <v>19</v>
      </c>
      <c r="C18" s="23"/>
      <c r="D18" s="20"/>
    </row>
    <row r="19" ht="30" spans="1:4">
      <c r="A19" s="16"/>
      <c r="B19" s="24" t="s">
        <v>20</v>
      </c>
      <c r="C19" s="25" t="s">
        <v>21</v>
      </c>
      <c r="D19" s="18">
        <v>49692</v>
      </c>
    </row>
    <row r="20" spans="1:4">
      <c r="A20" s="16"/>
      <c r="B20" s="24" t="s">
        <v>22</v>
      </c>
      <c r="C20" s="25"/>
      <c r="D20" s="18">
        <v>231502</v>
      </c>
    </row>
    <row r="21" spans="1:4">
      <c r="A21" s="16"/>
      <c r="B21" s="24" t="s">
        <v>23</v>
      </c>
      <c r="C21" s="25"/>
      <c r="D21" s="18">
        <v>18157</v>
      </c>
    </row>
    <row r="22" spans="1:4">
      <c r="A22" s="16"/>
      <c r="B22" s="22" t="s">
        <v>24</v>
      </c>
      <c r="C22" s="23"/>
      <c r="D22" s="20"/>
    </row>
    <row r="23" s="1" customFormat="1" ht="25.5" spans="1:4">
      <c r="A23" s="16"/>
      <c r="B23" s="17" t="s">
        <v>25</v>
      </c>
      <c r="C23" s="26" t="s">
        <v>26</v>
      </c>
      <c r="D23" s="18">
        <v>1463</v>
      </c>
    </row>
    <row r="24" ht="24" spans="1:4">
      <c r="A24" s="16"/>
      <c r="B24" s="17" t="s">
        <v>27</v>
      </c>
      <c r="C24" s="27" t="s">
        <v>28</v>
      </c>
      <c r="D24" s="18">
        <v>128670</v>
      </c>
    </row>
    <row r="25" ht="24" spans="1:4">
      <c r="A25" s="16"/>
      <c r="B25" s="17" t="s">
        <v>29</v>
      </c>
      <c r="C25" s="27" t="s">
        <v>30</v>
      </c>
      <c r="D25" s="18">
        <v>323750</v>
      </c>
    </row>
    <row r="26" spans="1:4">
      <c r="A26" s="16"/>
      <c r="B26" s="17" t="s">
        <v>31</v>
      </c>
      <c r="C26" s="27" t="s">
        <v>32</v>
      </c>
      <c r="D26" s="18">
        <v>10574</v>
      </c>
    </row>
    <row r="27" spans="1:4">
      <c r="A27" s="16"/>
      <c r="B27" s="22" t="s">
        <v>33</v>
      </c>
      <c r="C27" s="23"/>
      <c r="D27" s="20"/>
    </row>
    <row r="28" spans="1:4">
      <c r="A28" s="16"/>
      <c r="B28" s="24" t="s">
        <v>34</v>
      </c>
      <c r="C28" s="28" t="s">
        <v>35</v>
      </c>
      <c r="D28" s="18">
        <v>12650</v>
      </c>
    </row>
    <row r="29" s="1" customFormat="1" spans="1:4">
      <c r="A29" s="16"/>
      <c r="B29" s="24" t="s">
        <v>36</v>
      </c>
      <c r="C29" s="26" t="s">
        <v>37</v>
      </c>
      <c r="D29" s="18">
        <v>3750</v>
      </c>
    </row>
    <row r="30" s="1" customFormat="1" ht="25.5" spans="1:4">
      <c r="A30" s="16"/>
      <c r="B30" s="24" t="s">
        <v>38</v>
      </c>
      <c r="C30" s="26" t="s">
        <v>39</v>
      </c>
      <c r="D30" s="18">
        <v>5400</v>
      </c>
    </row>
    <row r="31" spans="1:4">
      <c r="A31" s="16"/>
      <c r="B31" s="24" t="s">
        <v>22</v>
      </c>
      <c r="C31" s="25"/>
      <c r="D31" s="18">
        <v>220573</v>
      </c>
    </row>
    <row r="32" spans="1:4">
      <c r="A32" s="16"/>
      <c r="B32" s="24" t="s">
        <v>23</v>
      </c>
      <c r="C32" s="25"/>
      <c r="D32" s="18">
        <v>15962</v>
      </c>
    </row>
    <row r="33" s="1" customFormat="1" spans="1:4">
      <c r="A33" s="16"/>
      <c r="B33" s="22" t="s">
        <v>40</v>
      </c>
      <c r="C33" s="23"/>
      <c r="D33" s="20"/>
    </row>
    <row r="34" spans="1:4">
      <c r="A34" s="16"/>
      <c r="B34" s="24" t="s">
        <v>41</v>
      </c>
      <c r="C34" s="26" t="s">
        <v>42</v>
      </c>
      <c r="D34" s="18">
        <v>265070</v>
      </c>
    </row>
    <row r="35" s="1" customFormat="1" spans="1:4">
      <c r="A35" s="16"/>
      <c r="B35" s="24" t="s">
        <v>43</v>
      </c>
      <c r="C35" s="26" t="s">
        <v>44</v>
      </c>
      <c r="D35" s="18">
        <v>11574</v>
      </c>
    </row>
    <row r="36" spans="1:4">
      <c r="A36" s="16"/>
      <c r="B36" s="24" t="s">
        <v>45</v>
      </c>
      <c r="C36" s="25" t="s">
        <v>46</v>
      </c>
      <c r="D36" s="18">
        <v>1602</v>
      </c>
    </row>
    <row r="37" spans="1:4">
      <c r="A37" s="16"/>
      <c r="B37" s="24" t="s">
        <v>22</v>
      </c>
      <c r="C37" s="25"/>
      <c r="D37" s="18">
        <v>65569</v>
      </c>
    </row>
    <row r="38" spans="1:4">
      <c r="A38" s="16"/>
      <c r="B38" s="24" t="s">
        <v>23</v>
      </c>
      <c r="C38" s="25"/>
      <c r="D38" s="18">
        <v>10314</v>
      </c>
    </row>
    <row r="39" s="1" customFormat="1" spans="1:4">
      <c r="A39" s="16"/>
      <c r="B39" s="22" t="s">
        <v>47</v>
      </c>
      <c r="C39" s="23"/>
      <c r="D39" s="20"/>
    </row>
    <row r="40" spans="1:4">
      <c r="A40" s="16"/>
      <c r="B40" s="17" t="s">
        <v>48</v>
      </c>
      <c r="C40" s="26" t="s">
        <v>49</v>
      </c>
      <c r="D40" s="18">
        <v>162052</v>
      </c>
    </row>
    <row r="41" spans="1:4">
      <c r="A41" s="16"/>
      <c r="B41" s="22" t="s">
        <v>50</v>
      </c>
      <c r="C41" s="23"/>
      <c r="D41" s="20"/>
    </row>
    <row r="42" spans="1:4">
      <c r="A42" s="16"/>
      <c r="B42" s="24" t="s">
        <v>22</v>
      </c>
      <c r="C42" s="24"/>
      <c r="D42" s="18">
        <v>97770</v>
      </c>
    </row>
    <row r="43" spans="1:4">
      <c r="A43" s="16"/>
      <c r="B43" s="24" t="s">
        <v>23</v>
      </c>
      <c r="C43" s="24"/>
      <c r="D43" s="18">
        <v>18321</v>
      </c>
    </row>
    <row r="44" s="1" customFormat="1" spans="1:4">
      <c r="A44" s="16"/>
      <c r="B44" s="22" t="s">
        <v>51</v>
      </c>
      <c r="C44" s="23"/>
      <c r="D44" s="20"/>
    </row>
    <row r="45" s="1" customFormat="1" spans="1:4">
      <c r="A45" s="16"/>
      <c r="B45" s="24" t="s">
        <v>52</v>
      </c>
      <c r="C45" s="29" t="s">
        <v>53</v>
      </c>
      <c r="D45" s="18">
        <v>6497</v>
      </c>
    </row>
    <row r="46" s="1" customFormat="1" spans="1:4">
      <c r="A46" s="16"/>
      <c r="B46" s="24" t="s">
        <v>54</v>
      </c>
      <c r="C46" s="24"/>
      <c r="D46" s="18">
        <v>28296</v>
      </c>
    </row>
    <row r="47" s="1" customFormat="1" spans="1:4">
      <c r="A47" s="16"/>
      <c r="B47" s="24" t="s">
        <v>22</v>
      </c>
      <c r="C47" s="24"/>
      <c r="D47" s="18">
        <v>93766</v>
      </c>
    </row>
    <row r="48" spans="1:4">
      <c r="A48" s="16"/>
      <c r="B48" s="22" t="s">
        <v>55</v>
      </c>
      <c r="C48" s="23"/>
      <c r="D48" s="20"/>
    </row>
    <row r="49" s="2" customFormat="1" spans="1:4">
      <c r="A49" s="16"/>
      <c r="B49" s="17" t="s">
        <v>22</v>
      </c>
      <c r="C49" s="17"/>
      <c r="D49" s="18">
        <v>497582</v>
      </c>
    </row>
    <row r="50" ht="63.75" spans="1:4">
      <c r="A50" s="16"/>
      <c r="B50" s="17" t="s">
        <v>56</v>
      </c>
      <c r="C50" s="30" t="s">
        <v>57</v>
      </c>
      <c r="D50" s="18">
        <v>249481</v>
      </c>
    </row>
    <row r="51" spans="1:4">
      <c r="A51" s="16"/>
      <c r="B51" s="19" t="s">
        <v>58</v>
      </c>
      <c r="C51" s="17"/>
      <c r="D51" s="20">
        <f>SUM(D19:D50)</f>
        <v>2530037</v>
      </c>
    </row>
    <row r="52" spans="1:4">
      <c r="A52" s="16"/>
      <c r="B52" s="19" t="s">
        <v>12</v>
      </c>
      <c r="C52" s="30" t="s">
        <v>59</v>
      </c>
      <c r="D52" s="20">
        <v>37632</v>
      </c>
    </row>
    <row r="53" spans="1:4">
      <c r="A53" s="21" t="s">
        <v>60</v>
      </c>
      <c r="B53" s="13"/>
      <c r="C53" s="13"/>
      <c r="D53" s="20">
        <f>D51+D52</f>
        <v>2567669</v>
      </c>
    </row>
    <row r="54" ht="15.75" customHeight="1" spans="1:4">
      <c r="A54" s="31" t="s">
        <v>61</v>
      </c>
      <c r="B54" s="32"/>
      <c r="C54" s="32"/>
      <c r="D54" s="20">
        <f>D10-D51</f>
        <v>435575</v>
      </c>
    </row>
    <row r="55" ht="15.75" customHeight="1" spans="1:4">
      <c r="A55" s="31" t="s">
        <v>62</v>
      </c>
      <c r="B55" s="32"/>
      <c r="C55" s="32"/>
      <c r="D55" s="20">
        <f>D15-D51</f>
        <v>390374</v>
      </c>
    </row>
    <row r="56" ht="15.75" spans="1:4">
      <c r="A56" s="11" t="s">
        <v>63</v>
      </c>
      <c r="B56" s="11"/>
      <c r="C56" s="11"/>
      <c r="D56" s="33"/>
    </row>
    <row r="57" spans="1:4">
      <c r="A57" s="16" t="s">
        <v>64</v>
      </c>
      <c r="B57" s="17" t="s">
        <v>65</v>
      </c>
      <c r="C57" s="34" t="s">
        <v>66</v>
      </c>
      <c r="D57" s="18">
        <v>946510</v>
      </c>
    </row>
    <row r="58" spans="1:4">
      <c r="A58" s="16"/>
      <c r="B58" s="17" t="s">
        <v>67</v>
      </c>
      <c r="C58" s="35"/>
      <c r="D58" s="18">
        <v>242335</v>
      </c>
    </row>
    <row r="59" spans="1:4">
      <c r="A59" s="16"/>
      <c r="B59" s="17" t="s">
        <v>68</v>
      </c>
      <c r="C59" s="36"/>
      <c r="D59" s="18">
        <v>1716017</v>
      </c>
    </row>
    <row r="60" spans="1:4">
      <c r="A60" s="16"/>
      <c r="B60" s="17" t="s">
        <v>69</v>
      </c>
      <c r="C60" s="34" t="s">
        <v>70</v>
      </c>
      <c r="D60" s="18">
        <v>309365</v>
      </c>
    </row>
    <row r="61" spans="1:4">
      <c r="A61" s="16"/>
      <c r="B61" s="17" t="s">
        <v>71</v>
      </c>
      <c r="C61" s="36"/>
      <c r="D61" s="18">
        <v>405253</v>
      </c>
    </row>
    <row r="62" spans="1:4">
      <c r="A62" s="16"/>
      <c r="B62" s="17" t="s">
        <v>72</v>
      </c>
      <c r="C62" s="37" t="s">
        <v>73</v>
      </c>
      <c r="D62" s="18">
        <v>1130541</v>
      </c>
    </row>
    <row r="63" spans="1:4">
      <c r="A63" s="16"/>
      <c r="B63" s="17" t="s">
        <v>74</v>
      </c>
      <c r="C63" s="37" t="s">
        <v>75</v>
      </c>
      <c r="D63" s="18">
        <v>368503</v>
      </c>
    </row>
    <row r="64" spans="1:4">
      <c r="A64" s="16"/>
      <c r="B64" s="38" t="s">
        <v>76</v>
      </c>
      <c r="C64" s="39"/>
      <c r="D64" s="20">
        <f>SUM(D57:D63)</f>
        <v>5118524</v>
      </c>
    </row>
    <row r="65" spans="1:4">
      <c r="A65" s="16" t="s">
        <v>77</v>
      </c>
      <c r="B65" s="17" t="s">
        <v>65</v>
      </c>
      <c r="C65" s="34" t="s">
        <v>66</v>
      </c>
      <c r="D65" s="18">
        <v>905464</v>
      </c>
    </row>
    <row r="66" spans="1:4">
      <c r="A66" s="16"/>
      <c r="B66" s="17" t="s">
        <v>67</v>
      </c>
      <c r="C66" s="35"/>
      <c r="D66" s="18">
        <v>232069</v>
      </c>
    </row>
    <row r="67" spans="1:4">
      <c r="A67" s="16"/>
      <c r="B67" s="17" t="s">
        <v>68</v>
      </c>
      <c r="C67" s="36"/>
      <c r="D67" s="18">
        <v>1735970</v>
      </c>
    </row>
    <row r="68" spans="1:4">
      <c r="A68" s="16"/>
      <c r="B68" s="17" t="s">
        <v>69</v>
      </c>
      <c r="C68" s="34" t="s">
        <v>70</v>
      </c>
      <c r="D68" s="18">
        <v>310108</v>
      </c>
    </row>
    <row r="69" spans="1:4">
      <c r="A69" s="16"/>
      <c r="B69" s="17" t="s">
        <v>71</v>
      </c>
      <c r="C69" s="36"/>
      <c r="D69" s="18">
        <v>397747</v>
      </c>
    </row>
    <row r="70" spans="1:4">
      <c r="A70" s="16"/>
      <c r="B70" s="17" t="s">
        <v>72</v>
      </c>
      <c r="C70" s="37" t="s">
        <v>73</v>
      </c>
      <c r="D70" s="18">
        <v>1007939</v>
      </c>
    </row>
    <row r="71" spans="1:4">
      <c r="A71" s="16"/>
      <c r="B71" s="17" t="s">
        <v>74</v>
      </c>
      <c r="C71" s="37" t="s">
        <v>75</v>
      </c>
      <c r="D71" s="18">
        <v>393739</v>
      </c>
    </row>
    <row r="72" spans="1:4">
      <c r="A72" s="16"/>
      <c r="B72" s="38" t="s">
        <v>78</v>
      </c>
      <c r="C72" s="39"/>
      <c r="D72" s="20">
        <f>SUM(D65:D71)</f>
        <v>4983036</v>
      </c>
    </row>
    <row r="73" spans="1:4">
      <c r="A73" s="40" t="s">
        <v>79</v>
      </c>
      <c r="B73" s="17" t="s">
        <v>65</v>
      </c>
      <c r="C73" s="34" t="s">
        <v>66</v>
      </c>
      <c r="D73" s="18">
        <v>923061</v>
      </c>
    </row>
    <row r="74" spans="1:4">
      <c r="A74" s="40"/>
      <c r="B74" s="17" t="s">
        <v>67</v>
      </c>
      <c r="C74" s="35"/>
      <c r="D74" s="18">
        <v>236339</v>
      </c>
    </row>
    <row r="75" spans="1:4">
      <c r="A75" s="40"/>
      <c r="B75" s="17" t="s">
        <v>68</v>
      </c>
      <c r="C75" s="36"/>
      <c r="D75" s="18">
        <v>1716017</v>
      </c>
    </row>
    <row r="76" spans="1:4">
      <c r="A76" s="40"/>
      <c r="B76" s="17" t="s">
        <v>69</v>
      </c>
      <c r="C76" s="34" t="s">
        <v>70</v>
      </c>
      <c r="D76" s="18">
        <v>305357</v>
      </c>
    </row>
    <row r="77" spans="1:4">
      <c r="A77" s="40"/>
      <c r="B77" s="17" t="s">
        <v>71</v>
      </c>
      <c r="C77" s="36"/>
      <c r="D77" s="18">
        <v>397877</v>
      </c>
    </row>
    <row r="78" spans="1:4">
      <c r="A78" s="40"/>
      <c r="B78" s="17" t="s">
        <v>72</v>
      </c>
      <c r="C78" s="37" t="s">
        <v>73</v>
      </c>
      <c r="D78" s="18">
        <v>1053253</v>
      </c>
    </row>
    <row r="79" spans="1:4">
      <c r="A79" s="40"/>
      <c r="B79" s="17" t="s">
        <v>74</v>
      </c>
      <c r="C79" s="37" t="s">
        <v>75</v>
      </c>
      <c r="D79" s="18">
        <v>368503</v>
      </c>
    </row>
    <row r="80" s="3" customFormat="1" spans="1:4">
      <c r="A80" s="40"/>
      <c r="B80" s="38" t="s">
        <v>80</v>
      </c>
      <c r="C80" s="39"/>
      <c r="D80" s="20">
        <f>SUM(D73:D79)</f>
        <v>5000407</v>
      </c>
    </row>
    <row r="81" s="3" customFormat="1" spans="1:4">
      <c r="A81" s="40" t="s">
        <v>81</v>
      </c>
      <c r="B81" s="17" t="s">
        <v>65</v>
      </c>
      <c r="C81" s="34" t="s">
        <v>66</v>
      </c>
      <c r="D81" s="18">
        <v>923061</v>
      </c>
    </row>
    <row r="82" spans="1:4">
      <c r="A82" s="40"/>
      <c r="B82" s="17" t="s">
        <v>67</v>
      </c>
      <c r="C82" s="35"/>
      <c r="D82" s="18">
        <v>236339</v>
      </c>
    </row>
    <row r="83" spans="1:4">
      <c r="A83" s="40"/>
      <c r="B83" s="17" t="s">
        <v>68</v>
      </c>
      <c r="C83" s="36"/>
      <c r="D83" s="18">
        <v>1716017</v>
      </c>
    </row>
    <row r="84" spans="1:4">
      <c r="A84" s="40"/>
      <c r="B84" s="17" t="s">
        <v>69</v>
      </c>
      <c r="C84" s="34" t="s">
        <v>70</v>
      </c>
      <c r="D84" s="18">
        <v>305357</v>
      </c>
    </row>
    <row r="85" spans="1:4">
      <c r="A85" s="40"/>
      <c r="B85" s="17" t="s">
        <v>71</v>
      </c>
      <c r="C85" s="36"/>
      <c r="D85" s="18">
        <v>397877</v>
      </c>
    </row>
    <row r="86" spans="1:4">
      <c r="A86" s="40"/>
      <c r="B86" s="17" t="s">
        <v>72</v>
      </c>
      <c r="C86" s="37" t="s">
        <v>73</v>
      </c>
      <c r="D86" s="18">
        <v>1053253</v>
      </c>
    </row>
    <row r="87" spans="1:4">
      <c r="A87" s="40"/>
      <c r="B87" s="17" t="s">
        <v>74</v>
      </c>
      <c r="C87" s="37" t="s">
        <v>75</v>
      </c>
      <c r="D87" s="18">
        <v>368503</v>
      </c>
    </row>
    <row r="88" spans="1:4">
      <c r="A88" s="40"/>
      <c r="B88" s="38" t="s">
        <v>80</v>
      </c>
      <c r="C88" s="39"/>
      <c r="D88" s="20">
        <f>SUM(D81:D87)</f>
        <v>5000407</v>
      </c>
    </row>
    <row r="89" spans="1:4">
      <c r="A89" s="31" t="s">
        <v>82</v>
      </c>
      <c r="B89" s="31"/>
      <c r="C89" s="41"/>
      <c r="D89" s="20">
        <f>D64-D80</f>
        <v>118117</v>
      </c>
    </row>
    <row r="90" spans="1:4">
      <c r="A90" s="31" t="s">
        <v>83</v>
      </c>
      <c r="B90" s="31"/>
      <c r="C90" s="41"/>
      <c r="D90" s="20">
        <f>D72-D88</f>
        <v>-17371</v>
      </c>
    </row>
    <row r="91" ht="15.75" spans="1:4">
      <c r="A91" s="42" t="s">
        <v>84</v>
      </c>
      <c r="B91" s="42"/>
      <c r="C91" s="42"/>
      <c r="D91" s="42"/>
    </row>
    <row r="92" spans="1:4">
      <c r="A92" s="40" t="s">
        <v>85</v>
      </c>
      <c r="B92" s="43" t="s">
        <v>86</v>
      </c>
      <c r="C92" s="44"/>
      <c r="D92" s="20">
        <f>1308482+130127</f>
        <v>1438609</v>
      </c>
    </row>
    <row r="93" spans="1:4">
      <c r="A93" s="40"/>
      <c r="B93" s="43" t="s">
        <v>87</v>
      </c>
      <c r="C93" s="44"/>
      <c r="D93" s="20">
        <f>1264618+117696</f>
        <v>1382314</v>
      </c>
    </row>
    <row r="94" ht="30" spans="1:4">
      <c r="A94" s="40"/>
      <c r="B94" s="45" t="s">
        <v>88</v>
      </c>
      <c r="C94" s="44"/>
      <c r="D94" s="20">
        <f>169110+13921</f>
        <v>183031</v>
      </c>
    </row>
    <row r="95" spans="1:4">
      <c r="A95" s="40"/>
      <c r="B95" s="43" t="s">
        <v>89</v>
      </c>
      <c r="C95" s="44"/>
      <c r="D95" s="20">
        <v>7354569</v>
      </c>
    </row>
    <row r="96" spans="1:4">
      <c r="A96" s="40"/>
      <c r="B96" s="46" t="s">
        <v>90</v>
      </c>
      <c r="C96" s="44"/>
      <c r="D96" s="20">
        <v>777117</v>
      </c>
    </row>
    <row r="97" spans="1:4">
      <c r="A97" s="40"/>
      <c r="B97" s="43" t="s">
        <v>91</v>
      </c>
      <c r="C97" s="44"/>
      <c r="D97" s="20">
        <v>0</v>
      </c>
    </row>
    <row r="98" ht="15.75" spans="1:4">
      <c r="A98" s="47" t="s">
        <v>92</v>
      </c>
      <c r="B98" s="47"/>
      <c r="C98" s="47"/>
      <c r="D98" s="47"/>
    </row>
    <row r="99" ht="18.75" spans="1:4">
      <c r="A99" s="40" t="s">
        <v>93</v>
      </c>
      <c r="B99" s="43" t="s">
        <v>94</v>
      </c>
      <c r="C99" s="48"/>
      <c r="D99" s="20">
        <v>5</v>
      </c>
    </row>
    <row r="100" ht="18.75" spans="1:4">
      <c r="A100" s="40"/>
      <c r="B100" s="43" t="s">
        <v>95</v>
      </c>
      <c r="C100" s="48"/>
      <c r="D100" s="20">
        <v>0</v>
      </c>
    </row>
    <row r="101" ht="18.75" spans="1:4">
      <c r="A101" s="40"/>
      <c r="B101" s="45" t="s">
        <v>96</v>
      </c>
      <c r="C101" s="48"/>
      <c r="D101" s="20">
        <v>0</v>
      </c>
    </row>
    <row r="102" ht="18.75" spans="1:4">
      <c r="A102" s="40"/>
      <c r="B102" s="45" t="s">
        <v>97</v>
      </c>
      <c r="C102" s="48"/>
      <c r="D102" s="20">
        <v>0</v>
      </c>
    </row>
    <row r="103" spans="1:4">
      <c r="A103" s="31" t="s">
        <v>98</v>
      </c>
      <c r="B103" s="31"/>
      <c r="C103" s="49"/>
      <c r="D103" s="20">
        <f>2163600+38138</f>
        <v>2201738</v>
      </c>
    </row>
    <row r="104" spans="1:4">
      <c r="A104" s="50" t="s">
        <v>99</v>
      </c>
      <c r="C104" s="51"/>
      <c r="D104" s="7"/>
    </row>
  </sheetData>
  <mergeCells count="47">
    <mergeCell ref="A1:C1"/>
    <mergeCell ref="A2:C2"/>
    <mergeCell ref="A3:C3"/>
    <mergeCell ref="A4:C4"/>
    <mergeCell ref="A5:C5"/>
    <mergeCell ref="A6:C6"/>
    <mergeCell ref="A7:B7"/>
    <mergeCell ref="A12:B12"/>
    <mergeCell ref="A17:B17"/>
    <mergeCell ref="B18:C18"/>
    <mergeCell ref="B22:C22"/>
    <mergeCell ref="B27:C27"/>
    <mergeCell ref="B33:C33"/>
    <mergeCell ref="B39:C39"/>
    <mergeCell ref="B41:C41"/>
    <mergeCell ref="B44:C44"/>
    <mergeCell ref="B48:C48"/>
    <mergeCell ref="A53:B53"/>
    <mergeCell ref="A54:B54"/>
    <mergeCell ref="A55:B55"/>
    <mergeCell ref="A56:C56"/>
    <mergeCell ref="B64:C64"/>
    <mergeCell ref="B72:C72"/>
    <mergeCell ref="B80:C80"/>
    <mergeCell ref="B88:C88"/>
    <mergeCell ref="A89:B89"/>
    <mergeCell ref="A90:B90"/>
    <mergeCell ref="A91:D91"/>
    <mergeCell ref="A98:D98"/>
    <mergeCell ref="A103:B103"/>
    <mergeCell ref="A8:A11"/>
    <mergeCell ref="A13:A16"/>
    <mergeCell ref="A18:A52"/>
    <mergeCell ref="A57:A64"/>
    <mergeCell ref="A65:A72"/>
    <mergeCell ref="A73:A80"/>
    <mergeCell ref="A81:A88"/>
    <mergeCell ref="A92:A97"/>
    <mergeCell ref="A99:A102"/>
    <mergeCell ref="C57:C59"/>
    <mergeCell ref="C60:C61"/>
    <mergeCell ref="C65:C67"/>
    <mergeCell ref="C68:C69"/>
    <mergeCell ref="C73:C75"/>
    <mergeCell ref="C76:C77"/>
    <mergeCell ref="C81:C83"/>
    <mergeCell ref="C84:C85"/>
  </mergeCells>
  <conditionalFormatting sqref="B92">
    <cfRule type="duplicateValues" dxfId="0" priority="6"/>
  </conditionalFormatting>
  <conditionalFormatting sqref="B94">
    <cfRule type="duplicateValues" dxfId="0" priority="5"/>
  </conditionalFormatting>
  <conditionalFormatting sqref="B96">
    <cfRule type="duplicateValues" dxfId="0" priority="1"/>
  </conditionalFormatting>
  <conditionalFormatting sqref="B99">
    <cfRule type="duplicateValues" dxfId="0" priority="3"/>
  </conditionalFormatting>
  <conditionalFormatting sqref="B101">
    <cfRule type="duplicateValues" dxfId="0" priority="2"/>
  </conditionalFormatting>
  <conditionalFormatting sqref="B102">
    <cfRule type="duplicateValues" dxfId="0" priority="4"/>
  </conditionalFormatting>
  <pageMargins left="0.708661417322835" right="0" top="0" bottom="0.511811023622047" header="0.31496062992126" footer="0.31496062992126"/>
  <pageSetup paperSize="9" scale="58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614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Mizeyra</dc:creator>
  <cp:lastModifiedBy>Mizeyra</cp:lastModifiedBy>
  <dcterms:created xsi:type="dcterms:W3CDTF">2024-03-29T04:45:52Z</dcterms:created>
  <dcterms:modified xsi:type="dcterms:W3CDTF">2024-03-29T04:47:34Z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9E90D8644E704264B5FC6372318B9585_11</vt:lpwstr>
  </property>
  <property fmtid="{D5CDD505-2E9C-101B-9397-08002B2CF9AE}" pid="3" name="KSOProductBuildVer">
    <vt:lpwstr>1049-12.2.0.13489</vt:lpwstr>
  </property>
</Properties>
</file>