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tabRatio="880" activeTab="0"/>
  </bookViews>
  <sheets>
    <sheet name="Викулова,61-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<sst xmlns="http://schemas.openxmlformats.org/spreadsheetml/2006/main" count="26" uniqueCount="26">
  <si>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Адрес:</t>
  </si>
  <si>
    <t>№ п/п</t>
  </si>
  <si>
    <t>Наименование статьи расходов</t>
  </si>
  <si>
    <t>сумма, руб.</t>
  </si>
  <si>
    <t>прочие расходы (сбор и учет платежей, обслуживание орг.техники, кан.товары, связь, услуги банка, другие общехозяйственные расходы)</t>
  </si>
  <si>
    <t>итого:</t>
  </si>
  <si>
    <t>Викулова 61/1</t>
  </si>
  <si>
    <t>на 1 кв.м</t>
  </si>
  <si>
    <t>Амортизация основных средств</t>
  </si>
  <si>
    <t>Эксплуатация (материалы)</t>
  </si>
  <si>
    <t>Аварийные работы</t>
  </si>
  <si>
    <t>Поверка прибора учета</t>
  </si>
  <si>
    <t>Ремонт межпанельных швов</t>
  </si>
  <si>
    <t>Заработная плата с налогами</t>
  </si>
  <si>
    <t>Исп.: Богдашева Л.Г.</t>
  </si>
  <si>
    <t>Благоустройство территории</t>
  </si>
  <si>
    <t>Транспортные расходы</t>
  </si>
  <si>
    <t>Ремонтные работы системы дымоудаления</t>
  </si>
  <si>
    <t>Ремонт козырьков</t>
  </si>
  <si>
    <t>Установка металлических дверей</t>
  </si>
  <si>
    <t>Расчистка ливневой канализации кровли от снега и наледи</t>
  </si>
  <si>
    <t>Ремонт преобразователя МФ с заменой электрических плат.</t>
  </si>
  <si>
    <t>Замена стояков</t>
  </si>
  <si>
    <t xml:space="preserve">Лабораторные  исследования </t>
  </si>
  <si>
    <t>Изготовление стендов и табличек на подъезды</t>
  </si>
  <si>
    <t>Расшифровка расходов  за 2015г. АО "Микрорайон Волгоградский"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</si>
</sst>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.00000_р_._-;\-* #,##0.00000_р_._-;_-* &quot;-&quot;??_р_._-;_-@_-"/>
    <numFmt numFmtId="173" formatCode="0.00000"/>
    <numFmt numFmtId="174" formatCode="0.0000000"/>
    <numFmt numFmtId="175" formatCode="0.000000"/>
    <numFmt numFmtId="176" formatCode="0.0000"/>
    <numFmt numFmtId="177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7" fillId="0" borderId="0">
      <alignment/>
      <protection/>
    </xf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2" fillId="0" borderId="0" xfId="59" applyFont="1" applyAlignment="1">
      <alignment/>
    </xf>
    <xf numFmtId="0" fontId="3" fillId="0" borderId="0" xfId="0" applyFont="1" applyAlignment="1">
      <alignment/>
    </xf>
    <xf numFmtId="43" fontId="4" fillId="0" borderId="0" xfId="59" applyFont="1" applyAlignment="1">
      <alignment/>
    </xf>
    <xf numFmtId="43" fontId="5" fillId="0" borderId="0" xfId="59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43" fontId="5" fillId="0" borderId="10" xfId="59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3" fontId="6" fillId="0" borderId="10" xfId="59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 wrapText="1"/>
    </xf>
    <xf numFmtId="43" fontId="6" fillId="32" borderId="10" xfId="59" applyFont="1" applyFill="1" applyBorder="1" applyAlignment="1">
      <alignment horizontal="center"/>
    </xf>
    <xf numFmtId="43" fontId="5" fillId="0" borderId="10" xfId="59" applyFont="1" applyBorder="1" applyAlignment="1">
      <alignment/>
    </xf>
    <xf numFmtId="43" fontId="5" fillId="0" borderId="0" xfId="59" applyFont="1" applyBorder="1" applyAlignment="1">
      <alignment/>
    </xf>
    <xf numFmtId="43" fontId="2" fillId="32" borderId="10" xfId="59" applyFont="1" applyFill="1" applyBorder="1" applyAlignment="1">
      <alignment horizontal="center"/>
    </xf>
    <xf numFmtId="171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PageLayoutView="0" workbookViewId="0" topLeftCell="A1">
      <pane xSplit="3" ySplit="11" topLeftCell="D18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5"/>
  <cols>
    <col min="1" max="1" width="9.28125" style="7" customWidth="1"/>
    <col min="2" max="2" width="39.57421875" style="16" customWidth="1"/>
    <col min="3" max="3" width="28.140625" style="6" customWidth="1"/>
    <col min="4" max="4" width="18.140625" style="7" bestFit="1" customWidth="1"/>
    <col min="5" max="5" width="14.57421875" style="0" bestFit="1" customWidth="1"/>
  </cols>
  <sheetData>
    <row r="1" spans="1:9" ht="18.75">
      <c r="A1" s="1" t="s">
        <v>25</v>
      </c>
      <c r="B1" s="2"/>
      <c r="C1" s="3"/>
      <c r="D1" s="1"/>
      <c r="E1" s="4"/>
      <c r="F1" s="4"/>
      <c r="G1" s="4"/>
      <c r="H1" s="4"/>
      <c r="I1" s="4"/>
    </row>
    <row r="2" spans="1:2" ht="15.75">
      <c r="A2" s="5" t="s">
        <v>0</v>
      </c>
      <c r="B2" s="5" t="s">
        <v>6</v>
      </c>
    </row>
    <row r="3" spans="1:2" ht="15.75">
      <c r="A3" s="5"/>
      <c r="B3" s="5"/>
    </row>
    <row r="4" spans="1:4" ht="15.75">
      <c r="A4" s="8" t="s">
        <v>1</v>
      </c>
      <c r="B4" s="8" t="s">
        <v>2</v>
      </c>
      <c r="C4" s="9" t="s">
        <v>3</v>
      </c>
      <c r="D4" s="8" t="s">
        <v>7</v>
      </c>
    </row>
    <row r="5" spans="1:4" ht="15.75">
      <c r="A5" s="8">
        <v>1</v>
      </c>
      <c r="B5" s="10" t="s">
        <v>13</v>
      </c>
      <c r="C5" s="18">
        <f>532996.24</f>
        <v>532996.24</v>
      </c>
      <c r="D5" s="19">
        <f>C5/5904.14/9</f>
        <v>10.030555583784334</v>
      </c>
    </row>
    <row r="6" spans="1:4" ht="15.75">
      <c r="A6" s="8">
        <f>+A5+1</f>
        <v>2</v>
      </c>
      <c r="B6" s="10" t="s">
        <v>8</v>
      </c>
      <c r="C6" s="11">
        <f>20225.75</f>
        <v>20225.75</v>
      </c>
      <c r="D6" s="19">
        <f aca="true" t="shared" si="0" ref="D6:D22">C6/5904.14/9</f>
        <v>0.3806321590537412</v>
      </c>
    </row>
    <row r="7" spans="1:4" ht="15.75">
      <c r="A7" s="8">
        <v>3</v>
      </c>
      <c r="B7" s="17" t="s">
        <v>15</v>
      </c>
      <c r="C7" s="9">
        <f>2279.32</f>
        <v>2279.32</v>
      </c>
      <c r="D7" s="19">
        <f t="shared" si="0"/>
        <v>0.04289494791413784</v>
      </c>
    </row>
    <row r="8" spans="1:4" ht="30.75">
      <c r="A8" s="8">
        <f>+A7+1</f>
        <v>4</v>
      </c>
      <c r="B8" s="13" t="s">
        <v>20</v>
      </c>
      <c r="C8" s="9">
        <f>10000</f>
        <v>10000</v>
      </c>
      <c r="D8" s="19">
        <f t="shared" si="0"/>
        <v>0.18819186386351122</v>
      </c>
    </row>
    <row r="9" spans="1:4" ht="15.75">
      <c r="A9" s="8">
        <f>+A8+1</f>
        <v>5</v>
      </c>
      <c r="B9" s="13" t="s">
        <v>10</v>
      </c>
      <c r="C9" s="9">
        <v>0</v>
      </c>
      <c r="D9" s="19">
        <f t="shared" si="0"/>
        <v>0</v>
      </c>
    </row>
    <row r="10" spans="1:4" ht="15.75">
      <c r="A10" s="8">
        <v>6</v>
      </c>
      <c r="B10" s="13" t="s">
        <v>11</v>
      </c>
      <c r="C10" s="9">
        <f>15865.49</f>
        <v>15865.49</v>
      </c>
      <c r="D10" s="19">
        <f t="shared" si="0"/>
        <v>0.29857561342078986</v>
      </c>
    </row>
    <row r="11" spans="1:4" ht="15.75">
      <c r="A11" s="8">
        <v>7</v>
      </c>
      <c r="B11" s="13" t="s">
        <v>16</v>
      </c>
      <c r="C11" s="9">
        <f>5541.01</f>
        <v>5541.01</v>
      </c>
      <c r="D11" s="19">
        <f t="shared" si="0"/>
        <v>0.10427729995863542</v>
      </c>
    </row>
    <row r="12" spans="1:4" ht="30.75">
      <c r="A12" s="8">
        <v>8</v>
      </c>
      <c r="B12" s="13" t="s">
        <v>24</v>
      </c>
      <c r="C12" s="9">
        <f>5152.81</f>
        <v>5152.81</v>
      </c>
      <c r="D12" s="19">
        <f t="shared" si="0"/>
        <v>0.09697169180345393</v>
      </c>
    </row>
    <row r="13" spans="1:4" ht="30.75">
      <c r="A13" s="8">
        <v>9</v>
      </c>
      <c r="B13" s="13" t="s">
        <v>17</v>
      </c>
      <c r="C13" s="9">
        <v>0</v>
      </c>
      <c r="D13" s="19">
        <f t="shared" si="0"/>
        <v>0</v>
      </c>
    </row>
    <row r="14" spans="1:4" ht="15.75">
      <c r="A14" s="8">
        <v>10</v>
      </c>
      <c r="B14" s="13" t="s">
        <v>18</v>
      </c>
      <c r="C14" s="9">
        <f>9262.68</f>
        <v>9262.68</v>
      </c>
      <c r="D14" s="19">
        <f t="shared" si="0"/>
        <v>0.1743161013571268</v>
      </c>
    </row>
    <row r="15" spans="1:4" ht="15.75">
      <c r="A15" s="8">
        <v>11</v>
      </c>
      <c r="B15" s="13" t="s">
        <v>19</v>
      </c>
      <c r="C15" s="9">
        <v>0</v>
      </c>
      <c r="D15" s="19">
        <f t="shared" si="0"/>
        <v>0</v>
      </c>
    </row>
    <row r="16" spans="1:4" ht="15.75">
      <c r="A16" s="8">
        <v>12</v>
      </c>
      <c r="B16" s="13" t="s">
        <v>12</v>
      </c>
      <c r="C16" s="9">
        <v>0</v>
      </c>
      <c r="D16" s="19">
        <f t="shared" si="0"/>
        <v>0</v>
      </c>
    </row>
    <row r="17" spans="1:4" ht="30.75">
      <c r="A17" s="8">
        <v>13</v>
      </c>
      <c r="B17" s="13" t="s">
        <v>21</v>
      </c>
      <c r="C17" s="9">
        <v>0</v>
      </c>
      <c r="D17" s="19">
        <f t="shared" si="0"/>
        <v>0</v>
      </c>
    </row>
    <row r="18" spans="1:4" ht="15.75">
      <c r="A18" s="8">
        <v>14</v>
      </c>
      <c r="B18" s="13" t="s">
        <v>22</v>
      </c>
      <c r="C18" s="9">
        <f>2500</f>
        <v>2500</v>
      </c>
      <c r="D18" s="19">
        <f t="shared" si="0"/>
        <v>0.047047965965877805</v>
      </c>
    </row>
    <row r="19" spans="1:4" ht="15.75">
      <c r="A19" s="8">
        <v>15</v>
      </c>
      <c r="B19" s="13" t="s">
        <v>23</v>
      </c>
      <c r="C19" s="9">
        <f>90.9+90.9+1274.4</f>
        <v>1456.2</v>
      </c>
      <c r="D19" s="19">
        <f t="shared" si="0"/>
        <v>0.0274044992158045</v>
      </c>
    </row>
    <row r="20" spans="1:4" ht="15.75">
      <c r="A20" s="8">
        <v>16</v>
      </c>
      <c r="B20" s="12" t="s">
        <v>9</v>
      </c>
      <c r="C20" s="9">
        <f>59199.46+25.77+130.65</f>
        <v>59355.88</v>
      </c>
      <c r="D20" s="19"/>
    </row>
    <row r="21" spans="1:4" ht="75.75">
      <c r="A21" s="8">
        <v>17</v>
      </c>
      <c r="B21" s="13" t="s">
        <v>4</v>
      </c>
      <c r="C21" s="9">
        <f>5391.42+91675.15</f>
        <v>97066.56999999999</v>
      </c>
      <c r="D21" s="19">
        <f t="shared" si="0"/>
        <v>1.8267138727137981</v>
      </c>
    </row>
    <row r="22" spans="1:4" ht="15.75">
      <c r="A22" s="14"/>
      <c r="B22" s="15" t="s">
        <v>5</v>
      </c>
      <c r="C22" s="21">
        <f>SUM(C5:C21)</f>
        <v>761701.95</v>
      </c>
      <c r="D22" s="19">
        <f t="shared" si="0"/>
        <v>14.334610967897099</v>
      </c>
    </row>
    <row r="23" ht="15.75">
      <c r="D23" s="20"/>
    </row>
    <row r="24" ht="15.75">
      <c r="D24" s="20"/>
    </row>
    <row r="25" spans="2:4" ht="15.75">
      <c r="B25" s="16" t="s">
        <v>14</v>
      </c>
      <c r="D25" s="20"/>
    </row>
    <row r="26" ht="15.75">
      <c r="E26" s="22"/>
    </row>
  </sheetData>
  <sheetProtection/>
  <printOptions/>
  <pageMargins left="0.7" right="0.7" top="0.75" bottom="0.75" header="0.3" footer="0.3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User-01</cp:lastModifiedBy>
  <cp:lastPrinted>2016-03-30T11:08:49Z</cp:lastPrinted>
  <dcterms:created xsi:type="dcterms:W3CDTF">2011-08-17T11:37:09Z</dcterms:created>
  <dcterms:modified xsi:type="dcterms:W3CDTF">2016-03-31T10:41:59Z</dcterms:modified>
  <cp:category/>
  <cp:version/>
  <cp:contentType/>
  <cp:contentStatus/>
</cp:coreProperties>
</file>