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873"/>
  </bookViews>
  <sheets>
    <sheet name="99А" sheetId="22" r:id="rId1"/>
    <sheet name="СВОД 2019" sheetId="28" state="hidden" r:id="rId2"/>
  </sheets>
  <calcPr calcId="162913"/>
</workbook>
</file>

<file path=xl/calcChain.xml><?xml version="1.0" encoding="utf-8"?>
<calcChain xmlns="http://schemas.openxmlformats.org/spreadsheetml/2006/main">
  <c r="D98" i="22" l="1"/>
  <c r="D20" i="28" l="1"/>
  <c r="D21" i="28"/>
  <c r="D26" i="28" l="1"/>
  <c r="D108" i="28" l="1"/>
  <c r="D104" i="28"/>
  <c r="D105" i="28" s="1"/>
  <c r="D102" i="28" l="1"/>
  <c r="D99" i="28"/>
  <c r="D96" i="28"/>
  <c r="D97" i="28"/>
  <c r="D95" i="28" l="1"/>
  <c r="D92" i="28"/>
  <c r="D93" i="28"/>
  <c r="D56" i="22"/>
  <c r="D55" i="28"/>
  <c r="D56" i="28"/>
  <c r="D57" i="28"/>
  <c r="D58" i="28"/>
  <c r="D59" i="28"/>
  <c r="D62" i="28"/>
  <c r="D63" i="28"/>
  <c r="D64" i="28"/>
  <c r="D65" i="28"/>
  <c r="D66" i="28"/>
  <c r="D67" i="28"/>
  <c r="D68" i="28"/>
  <c r="D70" i="28"/>
  <c r="D71" i="28"/>
  <c r="D72" i="28"/>
  <c r="D73" i="28"/>
  <c r="D74" i="28"/>
  <c r="D75" i="28"/>
  <c r="D76" i="28"/>
  <c r="D78" i="28"/>
  <c r="D79" i="28"/>
  <c r="D80" i="28"/>
  <c r="D81" i="28"/>
  <c r="D82" i="28"/>
  <c r="D83" i="28"/>
  <c r="D84" i="28"/>
  <c r="D54" i="28"/>
  <c r="D41" i="28"/>
  <c r="D42" i="28"/>
  <c r="D44" i="28"/>
  <c r="D45" i="28"/>
  <c r="D46" i="28"/>
  <c r="D47" i="28"/>
  <c r="D39" i="28"/>
  <c r="D35" i="28"/>
  <c r="D34" i="28"/>
  <c r="D33" i="28"/>
  <c r="D32" i="28"/>
  <c r="D30" i="28"/>
  <c r="D27" i="28"/>
  <c r="D22" i="28"/>
  <c r="D19" i="28" s="1"/>
  <c r="D17" i="28"/>
  <c r="D15" i="28"/>
  <c r="D14" i="28"/>
  <c r="D13" i="28"/>
  <c r="D11" i="28"/>
  <c r="D49" i="28" s="1"/>
  <c r="D9" i="28"/>
  <c r="D8" i="28"/>
  <c r="D7" i="28"/>
  <c r="D23" i="22"/>
  <c r="D25" i="28"/>
  <c r="D37" i="28"/>
  <c r="D60" i="28" l="1"/>
  <c r="D61" i="28" s="1"/>
  <c r="D31" i="28"/>
  <c r="D40" i="28"/>
  <c r="D85" i="28"/>
  <c r="D10" i="28"/>
  <c r="D12" i="28" s="1"/>
  <c r="D69" i="28"/>
  <c r="D77" i="28"/>
  <c r="D43" i="28"/>
  <c r="D24" i="28" l="1"/>
  <c r="D23" i="28" s="1"/>
  <c r="D86" i="22" l="1"/>
  <c r="D85" i="22"/>
  <c r="D100" i="28" l="1"/>
  <c r="D89" i="28"/>
  <c r="D90" i="28" l="1"/>
  <c r="D91" i="28"/>
  <c r="D57" i="22" l="1"/>
  <c r="D65" i="22"/>
  <c r="D73" i="22"/>
  <c r="D81" i="22"/>
  <c r="D38" i="28" l="1"/>
  <c r="D36" i="28"/>
  <c r="D16" i="28" l="1"/>
  <c r="D18" i="28" s="1"/>
  <c r="D45" i="22" l="1"/>
  <c r="D86" i="28" l="1"/>
  <c r="D87" i="28" l="1"/>
  <c r="D27" i="22" l="1"/>
  <c r="D29" i="28" l="1"/>
  <c r="D28" i="28" s="1"/>
  <c r="D48" i="28" s="1"/>
  <c r="D50" i="28" s="1"/>
  <c r="D39" i="22" l="1"/>
  <c r="D36" i="22"/>
  <c r="D34" i="22"/>
  <c r="D29" i="22"/>
  <c r="D26" i="22"/>
  <c r="D21" i="22"/>
  <c r="D18" i="22"/>
  <c r="D15" i="22"/>
  <c r="D17" i="22" s="1"/>
  <c r="D10" i="22"/>
  <c r="D12" i="22" s="1"/>
  <c r="D44" i="22" l="1"/>
  <c r="D46" i="22" s="1"/>
  <c r="D47" i="22" s="1"/>
  <c r="D82" i="22"/>
  <c r="D83" i="22"/>
  <c r="D48" i="22" l="1"/>
  <c r="D52" i="28" l="1"/>
  <c r="D51" i="28"/>
</calcChain>
</file>

<file path=xl/sharedStrings.xml><?xml version="1.0" encoding="utf-8"?>
<sst xmlns="http://schemas.openxmlformats.org/spreadsheetml/2006/main" count="286" uniqueCount="108">
  <si>
    <t xml:space="preserve"> Акционерное общество "Управляющая компания " Микрорайон Волгоградский"</t>
  </si>
  <si>
    <t>Период</t>
  </si>
  <si>
    <t>Начислено, руб.</t>
  </si>
  <si>
    <t>итого</t>
  </si>
  <si>
    <t>домофон</t>
  </si>
  <si>
    <t>Начислено за КУ, руб.</t>
  </si>
  <si>
    <t>Горячее водоснабжение (нагрев)</t>
  </si>
  <si>
    <t>Горячее водоснабжение (подача)</t>
  </si>
  <si>
    <t>Холодное водоснабжение</t>
  </si>
  <si>
    <t>Стоки</t>
  </si>
  <si>
    <t>Электроснабжение</t>
  </si>
  <si>
    <t>ИТОГО начислено, руб.</t>
  </si>
  <si>
    <t>Расходы по выполнению договора управления МКД</t>
  </si>
  <si>
    <t>Работы по содержанию земельного участка (в.т.ч. клининговые услуги)</t>
  </si>
  <si>
    <t>Работы по содержанию и ремонту оборудования и систем инженерно-технического обеспечения, входящих в состав ОИ</t>
  </si>
  <si>
    <t>Работы по содержанию лифтового хозяйства</t>
  </si>
  <si>
    <t>Работы по обеспечению требований пожарной безопасности, систем вентиляции и дымоуд-я</t>
  </si>
  <si>
    <t>Аварийные работы на внутридомовых инженерных системах МКД</t>
  </si>
  <si>
    <t xml:space="preserve">Затраты на управление </t>
  </si>
  <si>
    <t>Оплачено поставщику КУ</t>
  </si>
  <si>
    <t>ИТОГО фактически потрачено, руб.</t>
  </si>
  <si>
    <t>Примечание</t>
  </si>
  <si>
    <t>Работы по содержанию и ремонту конструктивных элементов (несущих конструкций и ненесущих конструкций) МКД</t>
  </si>
  <si>
    <t>Работы, выполненные силами управляющей компании</t>
  </si>
  <si>
    <t>Списание материалов в производство по требованиям-накладным</t>
  </si>
  <si>
    <t>Вывоз ТБО</t>
  </si>
  <si>
    <t>Клининговые услуги</t>
  </si>
  <si>
    <t>Техническое обслуживание лифтов</t>
  </si>
  <si>
    <t>Техническое освидетельствование и проведение эл.испытаний</t>
  </si>
  <si>
    <t>ООО "ОТИС Лифт", д-р B7OPU-005644 от 15.06.11</t>
  </si>
  <si>
    <t>ИКЦ УралЛифт №943 от 09.01.2017 г.</t>
  </si>
  <si>
    <t>Дымоудаление</t>
  </si>
  <si>
    <t>ООО "Эолкам-сервис", д-р № 02-ТО  от 01.11.2011г.</t>
  </si>
  <si>
    <t>Услуги банка, ЕРЦ</t>
  </si>
  <si>
    <t>Амортизация основных средств</t>
  </si>
  <si>
    <t>Транспортные расходы</t>
  </si>
  <si>
    <t>итого начислено за КУ</t>
  </si>
  <si>
    <t>Оплачено руб.</t>
  </si>
  <si>
    <t>итого оплачено за КУ</t>
  </si>
  <si>
    <t>Оплачено за КУ, руб.</t>
  </si>
  <si>
    <t>(АО "УК "Микрорайон Волгоградский")</t>
  </si>
  <si>
    <t>итого расходы на КУ</t>
  </si>
  <si>
    <t>ИТОГО оплачено, руб.</t>
  </si>
  <si>
    <t>по адресу: Свердловская область, г. Екатеринбург,  ул. Репина д.№99А</t>
  </si>
  <si>
    <t>Катаев А.С., Д-р №1 от 01.02.2015г., Д-р №26/02 от 01.03.2018</t>
  </si>
  <si>
    <t>Расходы по РКЦ и паспорт. столу</t>
  </si>
  <si>
    <t>Отопление</t>
  </si>
  <si>
    <t>Предъявлено поставщиком КУ</t>
  </si>
  <si>
    <t>2. Информация по статье "Коммунальные услуги"</t>
  </si>
  <si>
    <t>Содержание МОП</t>
  </si>
  <si>
    <t>Текущие ремонты (материалы, услуги)</t>
  </si>
  <si>
    <t>Движение денежных средств по статье "Капитальный ремонт"</t>
  </si>
  <si>
    <t>Полезная площадь МКД - 7026,9 м2, в т.ч. площадь жилых помещений - 6566,0 м2, площадь нежилых помещений - 460,9 м2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</si>
  <si>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</si>
  <si>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</si>
  <si>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3. Информация по статье "Капитальный ремонт" (40705810516540001730)</t>
  </si>
  <si>
    <t>ПАО "Т-Плюс" (Свердловский филиал ПАО "ЭнергосбыТ Плюс") №52351-ВоТГК от 01.01.2015г.</t>
  </si>
  <si>
    <t>МУП "Водоканал " №3215 от 19.07.2011г.</t>
  </si>
  <si>
    <t>Задолженность населения за жилищно-коммунальные услуги на конец отчетного периода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</si>
  <si>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</si>
  <si>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</si>
  <si>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</si>
  <si>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</si>
  <si>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ИП Политов Д.В., Договор № 2 от 01.02.2015г.</t>
  </si>
  <si>
    <t>содержание МОП</t>
  </si>
  <si>
    <t>найм.</t>
  </si>
  <si>
    <t>итого СЖ</t>
  </si>
  <si>
    <t>1. Информация по статье "Содержание жилья"</t>
  </si>
  <si>
    <t>Прочие расходы</t>
  </si>
  <si>
    <t>обслуживание орг.техники, канцтовары, связь, другие общехозяйственные расходы</t>
  </si>
  <si>
    <t>4. 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</si>
  <si>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</si>
  <si>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Оплачено собственниками и нанемателями по результатам претензионно-исковой работы, руб.</t>
  </si>
  <si>
    <t>Информация о ведении претензионно-исковой работы в отношении потребителей-должников</t>
  </si>
  <si>
    <t>Направлено исковых заявлений в суд.</t>
  </si>
  <si>
    <t>Начисленно населению за отчетный период, руб</t>
  </si>
  <si>
    <t>Оплачено населением за отчетный период, руб.</t>
  </si>
  <si>
    <t>Расчистка территории спец.техникой</t>
  </si>
  <si>
    <t>Катаев А.С., Д-р №26/02 от 01.03.2018</t>
  </si>
  <si>
    <t>собственникам</t>
  </si>
  <si>
    <t>собственниками</t>
  </si>
  <si>
    <t>Страхование лифтов</t>
  </si>
  <si>
    <t>Израсходовано средств на капитальный ремонт со специального счета, руб.</t>
  </si>
  <si>
    <t>Исполнитель: экономист Дарьинцева Е.Л.</t>
  </si>
  <si>
    <t>Отчет об исполнении управляющей организацией договора управления многоквартирным домом за 2019 год.</t>
  </si>
  <si>
    <t>Отчет об исполнении управляющей организацией договора управления за 2019 год.</t>
  </si>
  <si>
    <t>2019 год</t>
  </si>
  <si>
    <t>ЕМУП "Спецавтобаза" договор №318026 333</t>
  </si>
  <si>
    <t>Филиал АО "Объединенная страховая компания" в г. Екатеринбург Свердловской области, Договор страхования №oskx11949543379000</t>
  </si>
  <si>
    <t>УФК по Свердл. обл. ФБУЗ "Центр гигиены  и эпидемиологи в Свердловской области", договор 439 от 14.01.2019</t>
  </si>
  <si>
    <t>Дератизация, в т.ч. программа производственного контроля</t>
  </si>
  <si>
    <t>5. Информация по статье "Консьерж. Старшие по домам (подъездам)"</t>
  </si>
  <si>
    <t>Выплачено, руб.</t>
  </si>
  <si>
    <t>7. Информация по статье "Дополнительное финансирование по решению собственников"</t>
  </si>
  <si>
    <t>Собрано средств по статье "Дополнительное финансирование по решению собственников", руб.</t>
  </si>
  <si>
    <t>Движение денежных средств по статье "Дополнительное финансирование по решению собственников"</t>
  </si>
  <si>
    <t>Остаток средств по статье "Дополнительное финансирование по решению собственников", руб.</t>
  </si>
  <si>
    <t>Израсходовано средств, руб.</t>
  </si>
  <si>
    <t>6. Информация по статье "Капитальный ремонт за счет ранее накопленных средств"</t>
  </si>
  <si>
    <t>Движение денежных средств по статье "Капитальный ремонт за счет ранее накопленных средств"</t>
  </si>
  <si>
    <t>Израсходовано средств на капитальный ремонт, руб.</t>
  </si>
  <si>
    <t>5. Информация по статье "Капитальный ремонт за счет ранее накопленных средств"</t>
  </si>
  <si>
    <t>Движение денежных средств по статье "Консьерж. Старшие по домам (подъездам)"</t>
  </si>
  <si>
    <t>Монтаж дверей "Мистер М" д-р 10 от 24.06.19; Работы по ремонту лифта ООО "ОТИС Лифт" д-р № B7TU-2057/2057 от 20.11.19г.</t>
  </si>
  <si>
    <t>Ремонт, герметизация межпанельных швов</t>
  </si>
  <si>
    <t>ОАО "Екатеринбургэнегосбыт" №24129 от 01.01.2013г.</t>
  </si>
  <si>
    <t>3. Информация по статье "Капитальный ремонт"</t>
  </si>
  <si>
    <t>6. Информация по статье "Консьерж. Старшие по домам (подъездам)"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</si>
</sst>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b/>
      <sz val="11"/>
      <color rgb="FF23147A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8"/>
      <name val="Arial"/>
      <family val="2"/>
      <charset val="204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5" fillId="0" borderId="0"/>
    <xf numFmtId="0" fontId="18" fillId="0" borderId="0"/>
  </cellStyleXfs>
  <cellXfs count="57">
    <xf numFmtId="0" fontId="0" fillId="0" borderId="0" xfId="0"/>
    <xf numFmtId="0" fontId="3" fillId="0" borderId="0" xfId="0" applyFont="1"/>
    <xf numFmtId="0" fontId="7" fillId="0" borderId="3" xfId="0" applyFont="1" applyFill="1" applyBorder="1" applyAlignment="1">
      <alignment vertical="center" wrapText="1"/>
    </xf>
    <xf numFmtId="0" fontId="3" fillId="0" borderId="2" xfId="0" applyFont="1" applyBorder="1"/>
    <xf numFmtId="0" fontId="2" fillId="0" borderId="3" xfId="0" applyFont="1" applyFill="1" applyBorder="1" applyAlignment="1">
      <alignment vertical="center" wrapText="1"/>
    </xf>
    <xf numFmtId="0" fontId="9" fillId="0" borderId="0" xfId="0" applyFont="1"/>
    <xf numFmtId="0" fontId="5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3" fillId="0" borderId="0" xfId="0" applyNumberFormat="1" applyFont="1"/>
    <xf numFmtId="3" fontId="8" fillId="2" borderId="2" xfId="0" applyNumberFormat="1" applyFont="1" applyFill="1" applyBorder="1"/>
    <xf numFmtId="3" fontId="6" fillId="2" borderId="2" xfId="0" applyNumberFormat="1" applyFont="1" applyFill="1" applyBorder="1"/>
    <xf numFmtId="3" fontId="13" fillId="2" borderId="2" xfId="0" applyNumberFormat="1" applyFont="1" applyFill="1" applyBorder="1"/>
    <xf numFmtId="4" fontId="7" fillId="0" borderId="2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17" fillId="0" borderId="2" xfId="0" applyFont="1" applyBorder="1"/>
    <xf numFmtId="3" fontId="6" fillId="0" borderId="0" xfId="0" applyNumberFormat="1" applyFont="1" applyFill="1"/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3" fontId="16" fillId="0" borderId="0" xfId="0" applyNumberFormat="1" applyFont="1" applyFill="1" applyBorder="1"/>
    <xf numFmtId="4" fontId="7" fillId="0" borderId="0" xfId="0" applyNumberFormat="1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/>
    <xf numFmtId="0" fontId="19" fillId="0" borderId="0" xfId="0" applyFont="1"/>
    <xf numFmtId="4" fontId="7" fillId="0" borderId="0" xfId="0" applyNumberFormat="1" applyFont="1" applyBorder="1" applyAlignment="1">
      <alignment horizontal="left" wrapText="1"/>
    </xf>
    <xf numFmtId="0" fontId="17" fillId="0" borderId="0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7" fillId="0" borderId="2" xfId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1"/>
  <sheetViews>
    <sheetView tabSelected="1" workbookViewId="0">
      <pane ySplit="7" topLeftCell="A94" activePane="bottomLeft" state="frozen"/>
      <selection activeCell="A7" sqref="A7"/>
      <selection pane="bottomLeft" activeCell="G95" sqref="G95"/>
    </sheetView>
  </sheetViews>
  <sheetFormatPr defaultColWidth="9.109375" defaultRowHeight="14.4" x14ac:dyDescent="0.3"/>
  <cols>
    <col min="1" max="1" width="26.44140625" style="1" customWidth="1"/>
    <col min="2" max="2" width="70.44140625" style="1" customWidth="1"/>
    <col min="3" max="3" width="50.6640625" style="1" customWidth="1"/>
    <col min="4" max="4" width="12.109375" style="1" customWidth="1"/>
    <col min="5" max="16384" width="9.109375" style="1"/>
  </cols>
  <sheetData>
    <row r="1" spans="1:4" x14ac:dyDescent="0.3">
      <c r="A1" s="45" t="s">
        <v>0</v>
      </c>
      <c r="B1" s="45"/>
      <c r="C1" s="45"/>
      <c r="D1" s="9"/>
    </row>
    <row r="2" spans="1:4" x14ac:dyDescent="0.3">
      <c r="A2" s="46" t="s">
        <v>40</v>
      </c>
      <c r="B2" s="46"/>
      <c r="C2" s="46"/>
      <c r="D2" s="9"/>
    </row>
    <row r="3" spans="1:4" x14ac:dyDescent="0.3">
      <c r="A3" s="45" t="s">
        <v>84</v>
      </c>
      <c r="B3" s="45"/>
      <c r="C3" s="45"/>
      <c r="D3" s="9"/>
    </row>
    <row r="4" spans="1:4" ht="15" customHeight="1" x14ac:dyDescent="0.3">
      <c r="A4" s="47" t="s">
        <v>43</v>
      </c>
      <c r="B4" s="47"/>
      <c r="C4" s="47"/>
      <c r="D4" s="9"/>
    </row>
    <row r="5" spans="1:4" ht="15.75" customHeight="1" x14ac:dyDescent="0.3">
      <c r="A5" s="48" t="s">
        <v>52</v>
      </c>
      <c r="B5" s="48"/>
      <c r="C5" s="48"/>
      <c r="D5" s="9"/>
    </row>
    <row r="6" spans="1:4" ht="15.75" customHeight="1" x14ac:dyDescent="0.3">
      <c r="A6" s="33" t="s">
        <v>67</v>
      </c>
      <c r="B6" s="33"/>
      <c r="C6" s="33"/>
      <c r="D6" s="8"/>
    </row>
    <row r="7" spans="1:4" ht="14.25" customHeight="1" x14ac:dyDescent="0.3">
      <c r="A7" s="35" t="s">
        <v>1</v>
      </c>
      <c r="B7" s="36"/>
      <c r="C7" s="17" t="s">
        <v>21</v>
      </c>
      <c r="D7" s="23" t="s">
        <v>86</v>
      </c>
    </row>
    <row r="8" spans="1:4" x14ac:dyDescent="0.3">
      <c r="A8" s="39" t="s">
        <v>2</v>
      </c>
      <c r="B8" s="2" t="s">
        <v>79</v>
      </c>
      <c r="C8" s="2"/>
      <c r="D8" s="10">
        <v>2032692.36</v>
      </c>
    </row>
    <row r="9" spans="1:4" x14ac:dyDescent="0.3">
      <c r="A9" s="39"/>
      <c r="B9" s="2" t="s">
        <v>64</v>
      </c>
      <c r="C9" s="2"/>
      <c r="D9" s="10">
        <v>198798.96</v>
      </c>
    </row>
    <row r="10" spans="1:4" x14ac:dyDescent="0.3">
      <c r="A10" s="39"/>
      <c r="B10" s="4" t="s">
        <v>66</v>
      </c>
      <c r="C10" s="4"/>
      <c r="D10" s="11">
        <f>SUM(D8:D9)</f>
        <v>2231491.3200000003</v>
      </c>
    </row>
    <row r="11" spans="1:4" x14ac:dyDescent="0.3">
      <c r="A11" s="39"/>
      <c r="B11" s="4" t="s">
        <v>4</v>
      </c>
      <c r="C11" s="4"/>
      <c r="D11" s="11">
        <v>31800</v>
      </c>
    </row>
    <row r="12" spans="1:4" s="5" customFormat="1" x14ac:dyDescent="0.3">
      <c r="A12" s="37" t="s">
        <v>11</v>
      </c>
      <c r="B12" s="35"/>
      <c r="C12" s="17"/>
      <c r="D12" s="11">
        <f>D10+D11</f>
        <v>2263291.3200000003</v>
      </c>
    </row>
    <row r="13" spans="1:4" s="5" customFormat="1" ht="15" customHeight="1" x14ac:dyDescent="0.3">
      <c r="A13" s="39" t="s">
        <v>37</v>
      </c>
      <c r="B13" s="2" t="s">
        <v>80</v>
      </c>
      <c r="C13" s="2"/>
      <c r="D13" s="10">
        <v>2099933.87</v>
      </c>
    </row>
    <row r="14" spans="1:4" s="5" customFormat="1" x14ac:dyDescent="0.3">
      <c r="A14" s="39"/>
      <c r="B14" s="2" t="s">
        <v>64</v>
      </c>
      <c r="C14" s="2"/>
      <c r="D14" s="10">
        <v>202837.99</v>
      </c>
    </row>
    <row r="15" spans="1:4" x14ac:dyDescent="0.3">
      <c r="A15" s="39"/>
      <c r="B15" s="4" t="s">
        <v>66</v>
      </c>
      <c r="C15" s="4"/>
      <c r="D15" s="11">
        <f>SUM(D13:D14)</f>
        <v>2302771.8600000003</v>
      </c>
    </row>
    <row r="16" spans="1:4" s="5" customFormat="1" x14ac:dyDescent="0.3">
      <c r="A16" s="39"/>
      <c r="B16" s="4" t="s">
        <v>4</v>
      </c>
      <c r="C16" s="4"/>
      <c r="D16" s="11">
        <v>32956.769999999997</v>
      </c>
    </row>
    <row r="17" spans="1:4" s="5" customFormat="1" ht="15" customHeight="1" x14ac:dyDescent="0.3">
      <c r="A17" s="37" t="s">
        <v>42</v>
      </c>
      <c r="B17" s="35"/>
      <c r="C17" s="17"/>
      <c r="D17" s="11">
        <f>D15+D16</f>
        <v>2335728.6300000004</v>
      </c>
    </row>
    <row r="18" spans="1:4" s="5" customFormat="1" ht="15" customHeight="1" x14ac:dyDescent="0.3">
      <c r="A18" s="39" t="s">
        <v>12</v>
      </c>
      <c r="B18" s="51" t="s">
        <v>22</v>
      </c>
      <c r="C18" s="52"/>
      <c r="D18" s="11">
        <f>SUM(D19:D20)</f>
        <v>137241.13</v>
      </c>
    </row>
    <row r="19" spans="1:4" s="5" customFormat="1" ht="31.5" customHeight="1" x14ac:dyDescent="0.3">
      <c r="A19" s="39"/>
      <c r="B19" s="2" t="s">
        <v>50</v>
      </c>
      <c r="C19" s="6" t="s">
        <v>24</v>
      </c>
      <c r="D19" s="10">
        <v>29809.72</v>
      </c>
    </row>
    <row r="20" spans="1:4" x14ac:dyDescent="0.3">
      <c r="A20" s="39"/>
      <c r="B20" s="2" t="s">
        <v>23</v>
      </c>
      <c r="C20" s="6"/>
      <c r="D20" s="10">
        <v>107431.41</v>
      </c>
    </row>
    <row r="21" spans="1:4" ht="15" customHeight="1" x14ac:dyDescent="0.3">
      <c r="A21" s="39"/>
      <c r="B21" s="51" t="s">
        <v>13</v>
      </c>
      <c r="C21" s="52"/>
      <c r="D21" s="11">
        <f>SUM(D22:D25)</f>
        <v>445422.44999999995</v>
      </c>
    </row>
    <row r="22" spans="1:4" s="5" customFormat="1" ht="47.25" customHeight="1" x14ac:dyDescent="0.3">
      <c r="A22" s="39"/>
      <c r="B22" s="2" t="s">
        <v>90</v>
      </c>
      <c r="C22" s="6" t="s">
        <v>89</v>
      </c>
      <c r="D22" s="10">
        <v>1758.98</v>
      </c>
    </row>
    <row r="23" spans="1:4" ht="33.75" customHeight="1" x14ac:dyDescent="0.3">
      <c r="A23" s="39"/>
      <c r="B23" s="2" t="s">
        <v>26</v>
      </c>
      <c r="C23" s="6" t="s">
        <v>44</v>
      </c>
      <c r="D23" s="10">
        <f>382140.05+10024.68</f>
        <v>392164.73</v>
      </c>
    </row>
    <row r="24" spans="1:4" x14ac:dyDescent="0.3">
      <c r="A24" s="39"/>
      <c r="B24" s="2" t="s">
        <v>77</v>
      </c>
      <c r="C24" s="6" t="s">
        <v>78</v>
      </c>
      <c r="D24" s="10">
        <v>23140.799999999999</v>
      </c>
    </row>
    <row r="25" spans="1:4" x14ac:dyDescent="0.3">
      <c r="A25" s="39"/>
      <c r="B25" s="2" t="s">
        <v>23</v>
      </c>
      <c r="C25" s="6"/>
      <c r="D25" s="10">
        <v>28357.94</v>
      </c>
    </row>
    <row r="26" spans="1:4" ht="30.75" customHeight="1" x14ac:dyDescent="0.3">
      <c r="A26" s="39"/>
      <c r="B26" s="51" t="s">
        <v>14</v>
      </c>
      <c r="C26" s="52"/>
      <c r="D26" s="11">
        <f>SUM(D27:D28)</f>
        <v>514153.93999999994</v>
      </c>
    </row>
    <row r="27" spans="1:4" s="5" customFormat="1" x14ac:dyDescent="0.3">
      <c r="A27" s="39"/>
      <c r="B27" s="2" t="s">
        <v>49</v>
      </c>
      <c r="C27" s="6"/>
      <c r="D27" s="10">
        <f>D9</f>
        <v>198798.96</v>
      </c>
    </row>
    <row r="28" spans="1:4" x14ac:dyDescent="0.3">
      <c r="A28" s="39"/>
      <c r="B28" s="2" t="s">
        <v>23</v>
      </c>
      <c r="C28" s="6"/>
      <c r="D28" s="10">
        <v>315354.98</v>
      </c>
    </row>
    <row r="29" spans="1:4" x14ac:dyDescent="0.3">
      <c r="A29" s="39"/>
      <c r="B29" s="51" t="s">
        <v>15</v>
      </c>
      <c r="C29" s="52"/>
      <c r="D29" s="11">
        <f>SUM(D30:D33)</f>
        <v>155649.04</v>
      </c>
    </row>
    <row r="30" spans="1:4" s="5" customFormat="1" x14ac:dyDescent="0.3">
      <c r="A30" s="39"/>
      <c r="B30" s="2" t="s">
        <v>27</v>
      </c>
      <c r="C30" s="6" t="s">
        <v>29</v>
      </c>
      <c r="D30" s="10">
        <v>102505.54</v>
      </c>
    </row>
    <row r="31" spans="1:4" x14ac:dyDescent="0.3">
      <c r="A31" s="39"/>
      <c r="B31" s="2" t="s">
        <v>28</v>
      </c>
      <c r="C31" s="6" t="s">
        <v>30</v>
      </c>
      <c r="D31" s="10">
        <v>4734</v>
      </c>
    </row>
    <row r="32" spans="1:4" ht="52.5" customHeight="1" x14ac:dyDescent="0.3">
      <c r="A32" s="39"/>
      <c r="B32" s="2" t="s">
        <v>81</v>
      </c>
      <c r="C32" s="6" t="s">
        <v>88</v>
      </c>
      <c r="D32" s="10">
        <v>888.99</v>
      </c>
    </row>
    <row r="33" spans="1:4" ht="16.5" customHeight="1" x14ac:dyDescent="0.3">
      <c r="A33" s="39"/>
      <c r="B33" s="2" t="s">
        <v>23</v>
      </c>
      <c r="C33" s="6"/>
      <c r="D33" s="10">
        <v>47520.51</v>
      </c>
    </row>
    <row r="34" spans="1:4" ht="15" customHeight="1" x14ac:dyDescent="0.3">
      <c r="A34" s="39"/>
      <c r="B34" s="51" t="s">
        <v>17</v>
      </c>
      <c r="C34" s="52"/>
      <c r="D34" s="11">
        <f>D35</f>
        <v>94379.77</v>
      </c>
    </row>
    <row r="35" spans="1:4" s="5" customFormat="1" x14ac:dyDescent="0.3">
      <c r="A35" s="39"/>
      <c r="B35" s="2" t="s">
        <v>23</v>
      </c>
      <c r="C35" s="2"/>
      <c r="D35" s="10">
        <v>94379.77</v>
      </c>
    </row>
    <row r="36" spans="1:4" x14ac:dyDescent="0.3">
      <c r="A36" s="39"/>
      <c r="B36" s="51" t="s">
        <v>45</v>
      </c>
      <c r="C36" s="52"/>
      <c r="D36" s="11">
        <f>SUM(D37:D38)</f>
        <v>100537.84</v>
      </c>
    </row>
    <row r="37" spans="1:4" s="5" customFormat="1" x14ac:dyDescent="0.3">
      <c r="A37" s="39"/>
      <c r="B37" s="2" t="s">
        <v>33</v>
      </c>
      <c r="C37" s="2"/>
      <c r="D37" s="10">
        <v>28252.959999999999</v>
      </c>
    </row>
    <row r="38" spans="1:4" x14ac:dyDescent="0.3">
      <c r="A38" s="39"/>
      <c r="B38" s="2" t="s">
        <v>23</v>
      </c>
      <c r="C38" s="2"/>
      <c r="D38" s="10">
        <v>72284.88</v>
      </c>
    </row>
    <row r="39" spans="1:4" x14ac:dyDescent="0.3">
      <c r="A39" s="39"/>
      <c r="B39" s="51" t="s">
        <v>18</v>
      </c>
      <c r="C39" s="52"/>
      <c r="D39" s="11">
        <f>SUM(D40:D43)</f>
        <v>476463.71</v>
      </c>
    </row>
    <row r="40" spans="1:4" s="5" customFormat="1" x14ac:dyDescent="0.3">
      <c r="A40" s="39"/>
      <c r="B40" s="2" t="s">
        <v>23</v>
      </c>
      <c r="C40" s="2"/>
      <c r="D40" s="10">
        <v>320538.84000000003</v>
      </c>
    </row>
    <row r="41" spans="1:4" x14ac:dyDescent="0.3">
      <c r="A41" s="39"/>
      <c r="B41" s="2" t="s">
        <v>34</v>
      </c>
      <c r="C41" s="2"/>
      <c r="D41" s="10">
        <v>28871.19</v>
      </c>
    </row>
    <row r="42" spans="1:4" x14ac:dyDescent="0.3">
      <c r="A42" s="39"/>
      <c r="B42" s="2" t="s">
        <v>35</v>
      </c>
      <c r="C42" s="2"/>
      <c r="D42" s="10">
        <v>2312.25</v>
      </c>
    </row>
    <row r="43" spans="1:4" ht="27.6" x14ac:dyDescent="0.3">
      <c r="A43" s="39"/>
      <c r="B43" s="2" t="s">
        <v>68</v>
      </c>
      <c r="C43" s="2" t="s">
        <v>69</v>
      </c>
      <c r="D43" s="10">
        <v>124741.43</v>
      </c>
    </row>
    <row r="44" spans="1:4" x14ac:dyDescent="0.3">
      <c r="A44" s="39"/>
      <c r="B44" s="4" t="s">
        <v>3</v>
      </c>
      <c r="C44" s="4"/>
      <c r="D44" s="11">
        <f>D18+D21+D26+D29+D34+D36+D39</f>
        <v>1923847.8800000001</v>
      </c>
    </row>
    <row r="45" spans="1:4" s="5" customFormat="1" x14ac:dyDescent="0.3">
      <c r="A45" s="39"/>
      <c r="B45" s="4" t="s">
        <v>4</v>
      </c>
      <c r="C45" s="6" t="s">
        <v>63</v>
      </c>
      <c r="D45" s="11">
        <f>D11</f>
        <v>31800</v>
      </c>
    </row>
    <row r="46" spans="1:4" s="5" customFormat="1" x14ac:dyDescent="0.3">
      <c r="A46" s="37" t="s">
        <v>20</v>
      </c>
      <c r="B46" s="35"/>
      <c r="C46" s="17"/>
      <c r="D46" s="11">
        <f>D44+D45</f>
        <v>1955647.8800000001</v>
      </c>
    </row>
    <row r="47" spans="1:4" s="5" customFormat="1" ht="15" hidden="1" customHeight="1" x14ac:dyDescent="0.3">
      <c r="A47" s="34" t="s">
        <v>59</v>
      </c>
      <c r="B47" s="38"/>
      <c r="C47" s="18"/>
      <c r="D47" s="12">
        <f>D12-D46</f>
        <v>307643.44000000018</v>
      </c>
    </row>
    <row r="48" spans="1:4" ht="15" hidden="1" customHeight="1" x14ac:dyDescent="0.3">
      <c r="A48" s="34" t="s">
        <v>60</v>
      </c>
      <c r="B48" s="38"/>
      <c r="C48" s="18"/>
      <c r="D48" s="12">
        <f>D17-D46</f>
        <v>380080.75000000023</v>
      </c>
    </row>
    <row r="49" spans="1:4" ht="30.75" customHeight="1" x14ac:dyDescent="0.3">
      <c r="A49" s="33" t="s">
        <v>48</v>
      </c>
      <c r="B49" s="33"/>
      <c r="C49" s="33"/>
      <c r="D49" s="16"/>
    </row>
    <row r="50" spans="1:4" ht="15" customHeight="1" x14ac:dyDescent="0.3">
      <c r="A50" s="39" t="s">
        <v>5</v>
      </c>
      <c r="B50" s="2" t="s">
        <v>6</v>
      </c>
      <c r="C50" s="40" t="s">
        <v>56</v>
      </c>
      <c r="D50" s="10">
        <v>689998.89</v>
      </c>
    </row>
    <row r="51" spans="1:4" ht="15.75" customHeight="1" x14ac:dyDescent="0.3">
      <c r="A51" s="39"/>
      <c r="B51" s="2" t="s">
        <v>7</v>
      </c>
      <c r="C51" s="42"/>
      <c r="D51" s="10">
        <v>191976.71</v>
      </c>
    </row>
    <row r="52" spans="1:4" ht="15" customHeight="1" x14ac:dyDescent="0.3">
      <c r="A52" s="39"/>
      <c r="B52" s="2" t="s">
        <v>46</v>
      </c>
      <c r="C52" s="41"/>
      <c r="D52" s="10">
        <v>1506420.56</v>
      </c>
    </row>
    <row r="53" spans="1:4" x14ac:dyDescent="0.3">
      <c r="A53" s="39"/>
      <c r="B53" s="2" t="s">
        <v>8</v>
      </c>
      <c r="C53" s="40" t="s">
        <v>57</v>
      </c>
      <c r="D53" s="10">
        <v>319248.96000000002</v>
      </c>
    </row>
    <row r="54" spans="1:4" x14ac:dyDescent="0.3">
      <c r="A54" s="39"/>
      <c r="B54" s="2" t="s">
        <v>9</v>
      </c>
      <c r="C54" s="41"/>
      <c r="D54" s="10">
        <v>306212.08</v>
      </c>
    </row>
    <row r="55" spans="1:4" x14ac:dyDescent="0.3">
      <c r="A55" s="39"/>
      <c r="B55" s="2" t="s">
        <v>10</v>
      </c>
      <c r="C55" s="25" t="s">
        <v>105</v>
      </c>
      <c r="D55" s="10">
        <v>707544.15</v>
      </c>
    </row>
    <row r="56" spans="1:4" x14ac:dyDescent="0.3">
      <c r="A56" s="39"/>
      <c r="B56" s="2" t="s">
        <v>25</v>
      </c>
      <c r="C56" s="25" t="s">
        <v>87</v>
      </c>
      <c r="D56" s="10">
        <f>D72</f>
        <v>267961.36</v>
      </c>
    </row>
    <row r="57" spans="1:4" x14ac:dyDescent="0.3">
      <c r="A57" s="39"/>
      <c r="B57" s="43" t="s">
        <v>36</v>
      </c>
      <c r="C57" s="44"/>
      <c r="D57" s="11">
        <f>SUM(D50:D56)</f>
        <v>3989362.71</v>
      </c>
    </row>
    <row r="58" spans="1:4" ht="15" customHeight="1" x14ac:dyDescent="0.3">
      <c r="A58" s="39" t="s">
        <v>39</v>
      </c>
      <c r="B58" s="2" t="s">
        <v>6</v>
      </c>
      <c r="C58" s="40" t="s">
        <v>56</v>
      </c>
      <c r="D58" s="10">
        <v>740102.9</v>
      </c>
    </row>
    <row r="59" spans="1:4" x14ac:dyDescent="0.3">
      <c r="A59" s="39"/>
      <c r="B59" s="2" t="s">
        <v>7</v>
      </c>
      <c r="C59" s="42"/>
      <c r="D59" s="10">
        <v>207143.85</v>
      </c>
    </row>
    <row r="60" spans="1:4" ht="15" customHeight="1" x14ac:dyDescent="0.3">
      <c r="A60" s="39"/>
      <c r="B60" s="2" t="s">
        <v>46</v>
      </c>
      <c r="C60" s="41"/>
      <c r="D60" s="10">
        <v>1519100.92</v>
      </c>
    </row>
    <row r="61" spans="1:4" x14ac:dyDescent="0.3">
      <c r="A61" s="39"/>
      <c r="B61" s="2" t="s">
        <v>8</v>
      </c>
      <c r="C61" s="40" t="s">
        <v>57</v>
      </c>
      <c r="D61" s="10">
        <v>336888.46</v>
      </c>
    </row>
    <row r="62" spans="1:4" x14ac:dyDescent="0.3">
      <c r="A62" s="39"/>
      <c r="B62" s="2" t="s">
        <v>9</v>
      </c>
      <c r="C62" s="41"/>
      <c r="D62" s="10">
        <v>321392.31</v>
      </c>
    </row>
    <row r="63" spans="1:4" x14ac:dyDescent="0.3">
      <c r="A63" s="39"/>
      <c r="B63" s="2" t="s">
        <v>10</v>
      </c>
      <c r="C63" s="25" t="s">
        <v>105</v>
      </c>
      <c r="D63" s="10">
        <v>805758.55</v>
      </c>
    </row>
    <row r="64" spans="1:4" x14ac:dyDescent="0.3">
      <c r="A64" s="39"/>
      <c r="B64" s="2" t="s">
        <v>25</v>
      </c>
      <c r="C64" s="25" t="s">
        <v>87</v>
      </c>
      <c r="D64" s="10">
        <v>328655.93</v>
      </c>
    </row>
    <row r="65" spans="1:4" x14ac:dyDescent="0.3">
      <c r="A65" s="39"/>
      <c r="B65" s="43" t="s">
        <v>38</v>
      </c>
      <c r="C65" s="44"/>
      <c r="D65" s="11">
        <f>SUM(D58:D64)</f>
        <v>4259042.92</v>
      </c>
    </row>
    <row r="66" spans="1:4" ht="15" customHeight="1" x14ac:dyDescent="0.3">
      <c r="A66" s="49" t="s">
        <v>47</v>
      </c>
      <c r="B66" s="2" t="s">
        <v>6</v>
      </c>
      <c r="C66" s="40" t="s">
        <v>56</v>
      </c>
      <c r="D66" s="10">
        <v>918311.58</v>
      </c>
    </row>
    <row r="67" spans="1:4" x14ac:dyDescent="0.3">
      <c r="A67" s="49"/>
      <c r="B67" s="2" t="s">
        <v>7</v>
      </c>
      <c r="C67" s="42"/>
      <c r="D67" s="10">
        <v>224401.78</v>
      </c>
    </row>
    <row r="68" spans="1:4" ht="15" customHeight="1" x14ac:dyDescent="0.3">
      <c r="A68" s="49"/>
      <c r="B68" s="2" t="s">
        <v>46</v>
      </c>
      <c r="C68" s="41"/>
      <c r="D68" s="10">
        <v>1506424.18</v>
      </c>
    </row>
    <row r="69" spans="1:4" x14ac:dyDescent="0.3">
      <c r="A69" s="49"/>
      <c r="B69" s="2" t="s">
        <v>8</v>
      </c>
      <c r="C69" s="40" t="s">
        <v>57</v>
      </c>
      <c r="D69" s="10">
        <v>313970.52</v>
      </c>
    </row>
    <row r="70" spans="1:4" x14ac:dyDescent="0.3">
      <c r="A70" s="49"/>
      <c r="B70" s="2" t="s">
        <v>9</v>
      </c>
      <c r="C70" s="41"/>
      <c r="D70" s="10">
        <v>355369.13</v>
      </c>
    </row>
    <row r="71" spans="1:4" x14ac:dyDescent="0.3">
      <c r="A71" s="49"/>
      <c r="B71" s="2" t="s">
        <v>10</v>
      </c>
      <c r="C71" s="25" t="s">
        <v>105</v>
      </c>
      <c r="D71" s="10">
        <v>699451.66</v>
      </c>
    </row>
    <row r="72" spans="1:4" x14ac:dyDescent="0.3">
      <c r="A72" s="49"/>
      <c r="B72" s="2" t="s">
        <v>25</v>
      </c>
      <c r="C72" s="25" t="s">
        <v>87</v>
      </c>
      <c r="D72" s="10">
        <v>267961.36</v>
      </c>
    </row>
    <row r="73" spans="1:4" x14ac:dyDescent="0.3">
      <c r="A73" s="49"/>
      <c r="B73" s="43" t="s">
        <v>41</v>
      </c>
      <c r="C73" s="44"/>
      <c r="D73" s="11">
        <f>SUM(D66:D72)</f>
        <v>4285890.21</v>
      </c>
    </row>
    <row r="74" spans="1:4" ht="15" customHeight="1" x14ac:dyDescent="0.3">
      <c r="A74" s="49" t="s">
        <v>19</v>
      </c>
      <c r="B74" s="2" t="s">
        <v>6</v>
      </c>
      <c r="C74" s="40" t="s">
        <v>56</v>
      </c>
      <c r="D74" s="10">
        <v>918311.58</v>
      </c>
    </row>
    <row r="75" spans="1:4" x14ac:dyDescent="0.3">
      <c r="A75" s="49"/>
      <c r="B75" s="2" t="s">
        <v>7</v>
      </c>
      <c r="C75" s="42"/>
      <c r="D75" s="10">
        <v>224401.78</v>
      </c>
    </row>
    <row r="76" spans="1:4" ht="15" customHeight="1" x14ac:dyDescent="0.3">
      <c r="A76" s="49"/>
      <c r="B76" s="2" t="s">
        <v>46</v>
      </c>
      <c r="C76" s="41"/>
      <c r="D76" s="10">
        <v>1506424.18</v>
      </c>
    </row>
    <row r="77" spans="1:4" x14ac:dyDescent="0.3">
      <c r="A77" s="49"/>
      <c r="B77" s="2" t="s">
        <v>8</v>
      </c>
      <c r="C77" s="40" t="s">
        <v>57</v>
      </c>
      <c r="D77" s="10">
        <v>313970.52</v>
      </c>
    </row>
    <row r="78" spans="1:4" x14ac:dyDescent="0.3">
      <c r="A78" s="49"/>
      <c r="B78" s="2" t="s">
        <v>9</v>
      </c>
      <c r="C78" s="41"/>
      <c r="D78" s="10">
        <v>355369.13</v>
      </c>
    </row>
    <row r="79" spans="1:4" x14ac:dyDescent="0.3">
      <c r="A79" s="49"/>
      <c r="B79" s="2" t="s">
        <v>10</v>
      </c>
      <c r="C79" s="25" t="s">
        <v>105</v>
      </c>
      <c r="D79" s="10">
        <v>699451.66</v>
      </c>
    </row>
    <row r="80" spans="1:4" x14ac:dyDescent="0.3">
      <c r="A80" s="49"/>
      <c r="B80" s="2" t="s">
        <v>25</v>
      </c>
      <c r="C80" s="25" t="s">
        <v>87</v>
      </c>
      <c r="D80" s="10">
        <v>267961.36</v>
      </c>
    </row>
    <row r="81" spans="1:4" x14ac:dyDescent="0.3">
      <c r="A81" s="49"/>
      <c r="B81" s="43" t="s">
        <v>41</v>
      </c>
      <c r="C81" s="44"/>
      <c r="D81" s="11">
        <f>SUM(D74:D80)</f>
        <v>4285890.21</v>
      </c>
    </row>
    <row r="82" spans="1:4" hidden="1" x14ac:dyDescent="0.3">
      <c r="A82" s="34" t="s">
        <v>61</v>
      </c>
      <c r="B82" s="34"/>
      <c r="C82" s="3"/>
      <c r="D82" s="12">
        <f>D57-D73</f>
        <v>-296527.5</v>
      </c>
    </row>
    <row r="83" spans="1:4" hidden="1" x14ac:dyDescent="0.3">
      <c r="A83" s="34" t="s">
        <v>62</v>
      </c>
      <c r="B83" s="34"/>
      <c r="C83" s="3"/>
      <c r="D83" s="12">
        <f>D65-D73</f>
        <v>-26847.290000000037</v>
      </c>
    </row>
    <row r="84" spans="1:4" ht="15" customHeight="1" x14ac:dyDescent="0.3">
      <c r="A84" s="56" t="s">
        <v>55</v>
      </c>
      <c r="B84" s="56"/>
      <c r="C84" s="56"/>
      <c r="D84" s="56"/>
    </row>
    <row r="85" spans="1:4" ht="15" customHeight="1" x14ac:dyDescent="0.3">
      <c r="A85" s="49" t="s">
        <v>51</v>
      </c>
      <c r="B85" s="14" t="s">
        <v>75</v>
      </c>
      <c r="C85" s="3"/>
      <c r="D85" s="11">
        <f>737155.68+51768.24</f>
        <v>788923.92</v>
      </c>
    </row>
    <row r="86" spans="1:4" ht="15.75" customHeight="1" x14ac:dyDescent="0.3">
      <c r="A86" s="49"/>
      <c r="B86" s="14" t="s">
        <v>76</v>
      </c>
      <c r="C86" s="3"/>
      <c r="D86" s="11">
        <f>779584.58+48732.5</f>
        <v>828317.08</v>
      </c>
    </row>
    <row r="87" spans="1:4" ht="30" hidden="1" customHeight="1" x14ac:dyDescent="0.3">
      <c r="A87" s="49"/>
      <c r="B87" s="13" t="s">
        <v>54</v>
      </c>
      <c r="C87" s="3"/>
      <c r="D87" s="11"/>
    </row>
    <row r="88" spans="1:4" x14ac:dyDescent="0.3">
      <c r="A88" s="49"/>
      <c r="B88" s="14" t="s">
        <v>53</v>
      </c>
      <c r="C88" s="3"/>
      <c r="D88" s="11">
        <v>3496140</v>
      </c>
    </row>
    <row r="89" spans="1:4" x14ac:dyDescent="0.3">
      <c r="A89" s="49"/>
      <c r="B89" s="14" t="s">
        <v>82</v>
      </c>
      <c r="C89" s="3"/>
      <c r="D89" s="11">
        <v>0</v>
      </c>
    </row>
    <row r="90" spans="1:4" ht="15.6" x14ac:dyDescent="0.3">
      <c r="A90" s="50" t="s">
        <v>70</v>
      </c>
      <c r="B90" s="50"/>
      <c r="C90" s="50"/>
      <c r="D90" s="50"/>
    </row>
    <row r="91" spans="1:4" ht="18" x14ac:dyDescent="0.35">
      <c r="A91" s="49" t="s">
        <v>73</v>
      </c>
      <c r="B91" s="14" t="s">
        <v>71</v>
      </c>
      <c r="C91" s="15"/>
      <c r="D91" s="11">
        <v>10</v>
      </c>
    </row>
    <row r="92" spans="1:4" ht="18" x14ac:dyDescent="0.35">
      <c r="A92" s="49"/>
      <c r="B92" s="14" t="s">
        <v>74</v>
      </c>
      <c r="C92" s="15"/>
      <c r="D92" s="11">
        <v>19</v>
      </c>
    </row>
    <row r="93" spans="1:4" ht="33" customHeight="1" x14ac:dyDescent="0.35">
      <c r="A93" s="49"/>
      <c r="B93" s="13" t="s">
        <v>72</v>
      </c>
      <c r="C93" s="15"/>
      <c r="D93" s="11">
        <v>180729.51</v>
      </c>
    </row>
    <row r="94" spans="1:4" ht="15.6" x14ac:dyDescent="0.3">
      <c r="A94" s="33" t="s">
        <v>101</v>
      </c>
      <c r="B94" s="33"/>
      <c r="C94" s="50"/>
      <c r="D94" s="9"/>
    </row>
    <row r="95" spans="1:4" ht="75.75" customHeight="1" x14ac:dyDescent="0.3">
      <c r="A95" s="32" t="s">
        <v>99</v>
      </c>
      <c r="B95" s="14" t="s">
        <v>100</v>
      </c>
      <c r="C95" s="25" t="s">
        <v>103</v>
      </c>
      <c r="D95" s="11">
        <v>127467.6</v>
      </c>
    </row>
    <row r="96" spans="1:4" ht="15.6" x14ac:dyDescent="0.3">
      <c r="A96" s="50" t="s">
        <v>107</v>
      </c>
      <c r="B96" s="50"/>
      <c r="C96" s="50"/>
      <c r="D96" s="50"/>
    </row>
    <row r="97" spans="1:4" ht="27.6" customHeight="1" x14ac:dyDescent="0.35">
      <c r="A97" s="49" t="s">
        <v>102</v>
      </c>
      <c r="B97" s="14" t="s">
        <v>75</v>
      </c>
      <c r="C97" s="15"/>
      <c r="D97" s="11">
        <v>17539.8</v>
      </c>
    </row>
    <row r="98" spans="1:4" ht="27" customHeight="1" x14ac:dyDescent="0.35">
      <c r="A98" s="49"/>
      <c r="B98" s="14" t="s">
        <v>92</v>
      </c>
      <c r="C98" s="15"/>
      <c r="D98" s="11">
        <f>D97</f>
        <v>17539.8</v>
      </c>
    </row>
    <row r="99" spans="1:4" ht="16.5" customHeight="1" x14ac:dyDescent="0.4">
      <c r="A99" s="19"/>
      <c r="B99" s="22"/>
      <c r="C99" s="20"/>
      <c r="D99" s="21"/>
    </row>
    <row r="100" spans="1:4" x14ac:dyDescent="0.3">
      <c r="A100" s="34" t="s">
        <v>58</v>
      </c>
      <c r="B100" s="34"/>
      <c r="C100" s="7"/>
      <c r="D100" s="11">
        <v>1267963.24</v>
      </c>
    </row>
    <row r="101" spans="1:4" x14ac:dyDescent="0.3">
      <c r="A101" s="29" t="s">
        <v>83</v>
      </c>
    </row>
  </sheetData>
  <mergeCells count="49">
    <mergeCell ref="A96:D96"/>
    <mergeCell ref="A97:A98"/>
    <mergeCell ref="A94:C94"/>
    <mergeCell ref="A100:B100"/>
    <mergeCell ref="A5:C5"/>
    <mergeCell ref="A83:B83"/>
    <mergeCell ref="A84:D84"/>
    <mergeCell ref="A85:A89"/>
    <mergeCell ref="A90:D90"/>
    <mergeCell ref="A91:A93"/>
    <mergeCell ref="A74:A81"/>
    <mergeCell ref="C74:C76"/>
    <mergeCell ref="C77:C78"/>
    <mergeCell ref="B81:C81"/>
    <mergeCell ref="A82:B82"/>
    <mergeCell ref="A58:A65"/>
    <mergeCell ref="C58:C60"/>
    <mergeCell ref="C61:C62"/>
    <mergeCell ref="B65:C65"/>
    <mergeCell ref="A66:A73"/>
    <mergeCell ref="C66:C68"/>
    <mergeCell ref="C69:C70"/>
    <mergeCell ref="B73:C73"/>
    <mergeCell ref="A46:B46"/>
    <mergeCell ref="A47:B47"/>
    <mergeCell ref="A48:B48"/>
    <mergeCell ref="A49:C49"/>
    <mergeCell ref="A50:A57"/>
    <mergeCell ref="C50:C52"/>
    <mergeCell ref="C53:C54"/>
    <mergeCell ref="B57:C57"/>
    <mergeCell ref="A18:A45"/>
    <mergeCell ref="A7:B7"/>
    <mergeCell ref="A8:A11"/>
    <mergeCell ref="A12:B12"/>
    <mergeCell ref="A13:A16"/>
    <mergeCell ref="A17:B17"/>
    <mergeCell ref="B21:C21"/>
    <mergeCell ref="B18:C18"/>
    <mergeCell ref="B39:C39"/>
    <mergeCell ref="B36:C36"/>
    <mergeCell ref="B34:C34"/>
    <mergeCell ref="B29:C29"/>
    <mergeCell ref="B26:C26"/>
    <mergeCell ref="A1:C1"/>
    <mergeCell ref="A2:C2"/>
    <mergeCell ref="A3:C3"/>
    <mergeCell ref="A4:C4"/>
    <mergeCell ref="A6:C6"/>
  </mergeCells>
  <conditionalFormatting sqref="B85">
    <cfRule type="duplicateValues" dxfId="9" priority="5"/>
  </conditionalFormatting>
  <conditionalFormatting sqref="B87">
    <cfRule type="duplicateValues" dxfId="8" priority="4"/>
  </conditionalFormatting>
  <conditionalFormatting sqref="B91">
    <cfRule type="duplicateValues" dxfId="7" priority="3"/>
  </conditionalFormatting>
  <conditionalFormatting sqref="B99 B93">
    <cfRule type="duplicateValues" dxfId="6" priority="2"/>
  </conditionalFormatting>
  <conditionalFormatting sqref="B97">
    <cfRule type="duplicateValues" dxfId="5" priority="1"/>
  </conditionalFormatting>
  <pageMargins left="0.70866141732283472" right="0" top="0" bottom="0.31496062992125984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9"/>
  <sheetViews>
    <sheetView workbookViewId="0">
      <pane ySplit="6" topLeftCell="A97" activePane="bottomLeft" state="frozen"/>
      <selection activeCell="A7" sqref="A7"/>
      <selection pane="bottomLeft" activeCell="D108" sqref="D108"/>
    </sheetView>
  </sheetViews>
  <sheetFormatPr defaultColWidth="9.109375" defaultRowHeight="14.4" outlineLevelRow="3" x14ac:dyDescent="0.3"/>
  <cols>
    <col min="1" max="1" width="26.44140625" style="1" customWidth="1"/>
    <col min="2" max="2" width="70.44140625" style="1" customWidth="1"/>
    <col min="3" max="3" width="63.5546875" style="1" hidden="1" customWidth="1"/>
    <col min="4" max="4" width="12.109375" style="1" customWidth="1"/>
    <col min="5" max="5" width="9.109375" style="1"/>
    <col min="6" max="6" width="32" style="1" customWidth="1"/>
    <col min="7" max="16384" width="9.109375" style="1"/>
  </cols>
  <sheetData>
    <row r="1" spans="1:4" x14ac:dyDescent="0.3">
      <c r="A1" s="45" t="s">
        <v>0</v>
      </c>
      <c r="B1" s="45"/>
      <c r="C1" s="45"/>
      <c r="D1" s="9"/>
    </row>
    <row r="2" spans="1:4" x14ac:dyDescent="0.3">
      <c r="A2" s="46" t="s">
        <v>40</v>
      </c>
      <c r="B2" s="46"/>
      <c r="C2" s="46"/>
      <c r="D2" s="9"/>
    </row>
    <row r="3" spans="1:4" x14ac:dyDescent="0.3">
      <c r="A3" s="45" t="s">
        <v>85</v>
      </c>
      <c r="B3" s="45"/>
      <c r="C3" s="45"/>
      <c r="D3" s="9"/>
    </row>
    <row r="4" spans="1:4" ht="15" customHeight="1" x14ac:dyDescent="0.3">
      <c r="A4" s="48"/>
      <c r="B4" s="48"/>
      <c r="C4" s="48"/>
      <c r="D4" s="9"/>
    </row>
    <row r="5" spans="1:4" ht="15" customHeight="1" x14ac:dyDescent="0.3">
      <c r="A5" s="33" t="s">
        <v>67</v>
      </c>
      <c r="B5" s="33"/>
      <c r="C5" s="33"/>
      <c r="D5" s="8"/>
    </row>
    <row r="6" spans="1:4" outlineLevel="1" x14ac:dyDescent="0.3">
      <c r="A6" s="35" t="s">
        <v>1</v>
      </c>
      <c r="B6" s="36"/>
      <c r="C6" s="26" t="s">
        <v>21</v>
      </c>
      <c r="D6" s="23" t="s">
        <v>86</v>
      </c>
    </row>
    <row r="7" spans="1:4" outlineLevel="1" x14ac:dyDescent="0.3">
      <c r="A7" s="39" t="s">
        <v>2</v>
      </c>
      <c r="B7" s="2" t="s">
        <v>79</v>
      </c>
      <c r="C7" s="2"/>
      <c r="D7" s="10" t="e">
        <f>#REF!+#REF!+#REF!+#REF!+#REF!+#REF!+#REF!+#REF!+#REF!+#REF!+#REF!+#REF!+#REF!+#REF!+#REF!+#REF!+#REF!+#REF!+#REF!+#REF!+'99А'!D8+#REF!+#REF!+#REF!+#REF!+#REF!</f>
        <v>#REF!</v>
      </c>
    </row>
    <row r="8" spans="1:4" outlineLevel="1" x14ac:dyDescent="0.3">
      <c r="A8" s="39"/>
      <c r="B8" s="2" t="s">
        <v>65</v>
      </c>
      <c r="C8" s="2"/>
      <c r="D8" s="10" t="e">
        <f>#REF!+#REF!+#REF!+#REF!+#REF!</f>
        <v>#REF!</v>
      </c>
    </row>
    <row r="9" spans="1:4" outlineLevel="1" x14ac:dyDescent="0.3">
      <c r="A9" s="39"/>
      <c r="B9" s="2" t="s">
        <v>64</v>
      </c>
      <c r="C9" s="2"/>
      <c r="D9" s="10" t="e">
        <f>#REF!+#REF!+#REF!+#REF!+#REF!+#REF!+#REF!+#REF!+#REF!+#REF!+#REF!+#REF!+#REF!+#REF!+#REF!+#REF!+#REF!+#REF!+#REF!+#REF!+'99А'!D9+#REF!+#REF!+#REF!+#REF!+#REF!</f>
        <v>#REF!</v>
      </c>
    </row>
    <row r="10" spans="1:4" outlineLevel="2" x14ac:dyDescent="0.3">
      <c r="A10" s="39"/>
      <c r="B10" s="4" t="s">
        <v>66</v>
      </c>
      <c r="C10" s="4"/>
      <c r="D10" s="11" t="e">
        <f>SUM(D7:D9)</f>
        <v>#REF!</v>
      </c>
    </row>
    <row r="11" spans="1:4" s="5" customFormat="1" outlineLevel="1" x14ac:dyDescent="0.3">
      <c r="A11" s="39"/>
      <c r="B11" s="4" t="s">
        <v>4</v>
      </c>
      <c r="C11" s="4"/>
      <c r="D11" s="11" t="e">
        <f>#REF!+#REF!+#REF!+#REF!+#REF!+#REF!+#REF!+#REF!+#REF!+#REF!+#REF!+#REF!+#REF!+#REF!+#REF!+#REF!+#REF!+#REF!+#REF!+#REF!+'99А'!D11+#REF!+#REF!+#REF!+#REF!+#REF!</f>
        <v>#REF!</v>
      </c>
    </row>
    <row r="12" spans="1:4" s="5" customFormat="1" ht="15" customHeight="1" outlineLevel="1" x14ac:dyDescent="0.3">
      <c r="A12" s="37" t="s">
        <v>11</v>
      </c>
      <c r="B12" s="35"/>
      <c r="C12" s="26"/>
      <c r="D12" s="11" t="e">
        <f>D10+D11</f>
        <v>#REF!</v>
      </c>
    </row>
    <row r="13" spans="1:4" s="5" customFormat="1" ht="15" customHeight="1" outlineLevel="1" x14ac:dyDescent="0.3">
      <c r="A13" s="39" t="s">
        <v>37</v>
      </c>
      <c r="B13" s="2" t="s">
        <v>80</v>
      </c>
      <c r="C13" s="2"/>
      <c r="D13" s="10" t="e">
        <f>#REF!+#REF!+#REF!+#REF!+#REF!+#REF!+#REF!+#REF!+#REF!+#REF!+#REF!+#REF!+#REF!+#REF!+#REF!+#REF!+#REF!+#REF!+#REF!+#REF!+'99А'!D13+#REF!+#REF!+#REF!+#REF!+#REF!</f>
        <v>#REF!</v>
      </c>
    </row>
    <row r="14" spans="1:4" s="5" customFormat="1" ht="15" customHeight="1" outlineLevel="1" x14ac:dyDescent="0.3">
      <c r="A14" s="39"/>
      <c r="B14" s="2" t="s">
        <v>65</v>
      </c>
      <c r="C14" s="2"/>
      <c r="D14" s="10" t="e">
        <f>#REF!+#REF!+#REF!+#REF!+#REF!</f>
        <v>#REF!</v>
      </c>
    </row>
    <row r="15" spans="1:4" s="5" customFormat="1" outlineLevel="1" x14ac:dyDescent="0.3">
      <c r="A15" s="39"/>
      <c r="B15" s="2" t="s">
        <v>64</v>
      </c>
      <c r="C15" s="2"/>
      <c r="D15" s="10" t="e">
        <f>#REF!+#REF!+#REF!+#REF!+#REF!+#REF!+#REF!+#REF!+#REF!+#REF!+#REF!+#REF!+#REF!+#REF!+#REF!+#REF!+#REF!+#REF!+#REF!+#REF!+'99А'!D14+#REF!+#REF!+#REF!+#REF!+#REF!</f>
        <v>#REF!</v>
      </c>
    </row>
    <row r="16" spans="1:4" outlineLevel="1" x14ac:dyDescent="0.3">
      <c r="A16" s="39"/>
      <c r="B16" s="4" t="s">
        <v>66</v>
      </c>
      <c r="C16" s="4"/>
      <c r="D16" s="11" t="e">
        <f>SUM(D13:D15)</f>
        <v>#REF!</v>
      </c>
    </row>
    <row r="17" spans="1:4" s="5" customFormat="1" ht="15" customHeight="1" outlineLevel="1" x14ac:dyDescent="0.3">
      <c r="A17" s="39"/>
      <c r="B17" s="4" t="s">
        <v>4</v>
      </c>
      <c r="C17" s="4"/>
      <c r="D17" s="11" t="e">
        <f>#REF!+#REF!+#REF!+#REF!+#REF!+#REF!+#REF!+#REF!+#REF!+#REF!+#REF!+#REF!+#REF!+#REF!+#REF!+#REF!+#REF!+#REF!+#REF!+#REF!+'99А'!D16+#REF!+#REF!+#REF!+#REF!+#REF!</f>
        <v>#REF!</v>
      </c>
    </row>
    <row r="18" spans="1:4" s="5" customFormat="1" ht="15" customHeight="1" outlineLevel="1" x14ac:dyDescent="0.3">
      <c r="A18" s="37" t="s">
        <v>42</v>
      </c>
      <c r="B18" s="35"/>
      <c r="C18" s="26"/>
      <c r="D18" s="11" t="e">
        <f>D16+D17</f>
        <v>#REF!</v>
      </c>
    </row>
    <row r="19" spans="1:4" s="5" customFormat="1" outlineLevel="1" x14ac:dyDescent="0.3">
      <c r="A19" s="39" t="s">
        <v>12</v>
      </c>
      <c r="B19" s="51" t="s">
        <v>22</v>
      </c>
      <c r="C19" s="52"/>
      <c r="D19" s="11" t="e">
        <f>SUM(D20:D22)</f>
        <v>#REF!</v>
      </c>
    </row>
    <row r="20" spans="1:4" s="5" customFormat="1" outlineLevel="1" x14ac:dyDescent="0.3">
      <c r="A20" s="39"/>
      <c r="B20" s="2" t="s">
        <v>50</v>
      </c>
      <c r="C20" s="6" t="s">
        <v>24</v>
      </c>
      <c r="D20" s="10" t="e">
        <f>#REF!+#REF!+#REF!+#REF!+#REF!+#REF!+#REF!+#REF!+#REF!+#REF!+#REF!+#REF!+#REF!+#REF!+#REF!+#REF!+#REF!+#REF!+#REF!+#REF!+'99А'!D19+#REF!+#REF!+#REF!+#REF!+#REF!</f>
        <v>#REF!</v>
      </c>
    </row>
    <row r="21" spans="1:4" s="5" customFormat="1" outlineLevel="1" x14ac:dyDescent="0.3">
      <c r="A21" s="39"/>
      <c r="B21" s="2" t="s">
        <v>104</v>
      </c>
      <c r="C21" s="6"/>
      <c r="D21" s="10" t="e">
        <f>#REF!+#REF!+#REF!+#REF!+#REF!+#REF!+#REF!+#REF!</f>
        <v>#REF!</v>
      </c>
    </row>
    <row r="22" spans="1:4" outlineLevel="3" x14ac:dyDescent="0.3">
      <c r="A22" s="39"/>
      <c r="B22" s="2" t="s">
        <v>23</v>
      </c>
      <c r="C22" s="6"/>
      <c r="D22" s="10" t="e">
        <f>#REF!+#REF!+#REF!+#REF!+#REF!+#REF!+#REF!+#REF!+#REF!+#REF!+#REF!+#REF!+#REF!+#REF!+#REF!+#REF!+#REF!+#REF!+#REF!+#REF!+'99А'!D20+#REF!+#REF!+#REF!+#REF!+#REF!</f>
        <v>#REF!</v>
      </c>
    </row>
    <row r="23" spans="1:4" outlineLevel="2" x14ac:dyDescent="0.3">
      <c r="A23" s="39"/>
      <c r="B23" s="51" t="s">
        <v>13</v>
      </c>
      <c r="C23" s="52"/>
      <c r="D23" s="11" t="e">
        <f>SUM(D24:D27)</f>
        <v>#REF!</v>
      </c>
    </row>
    <row r="24" spans="1:4" s="5" customFormat="1" ht="27.6" outlineLevel="1" x14ac:dyDescent="0.3">
      <c r="A24" s="39"/>
      <c r="B24" s="2" t="s">
        <v>90</v>
      </c>
      <c r="C24" s="6" t="s">
        <v>89</v>
      </c>
      <c r="D24" s="10" t="e">
        <f>#REF!+#REF!+#REF!+#REF!+#REF!+#REF!+#REF!+#REF!+#REF!+#REF!+#REF!+#REF!+#REF!+#REF!+#REF!+#REF!+#REF!+#REF!+#REF!+#REF!+'99А'!D22+#REF!+#REF!+#REF!+#REF!+#REF!</f>
        <v>#REF!</v>
      </c>
    </row>
    <row r="25" spans="1:4" outlineLevel="3" x14ac:dyDescent="0.3">
      <c r="A25" s="39"/>
      <c r="B25" s="2" t="s">
        <v>26</v>
      </c>
      <c r="C25" s="6" t="s">
        <v>44</v>
      </c>
      <c r="D25" s="10" t="e">
        <f>#REF!+#REF!+#REF!+#REF!+#REF!+#REF!+#REF!+#REF!+#REF!+#REF!+#REF!+#REF!+#REF!+#REF!+#REF!+#REF!+#REF!+#REF!+#REF!+#REF!+'99А'!D23+#REF!+#REF!+#REF!+#REF!+#REF!</f>
        <v>#REF!</v>
      </c>
    </row>
    <row r="26" spans="1:4" outlineLevel="3" x14ac:dyDescent="0.3">
      <c r="A26" s="39"/>
      <c r="B26" s="2" t="s">
        <v>77</v>
      </c>
      <c r="C26" s="6" t="s">
        <v>78</v>
      </c>
      <c r="D26" s="10" t="e">
        <f>#REF!+#REF!+#REF!+#REF!+#REF!+#REF!+#REF!+#REF!+#REF!+#REF!+#REF!+'99А'!D24+#REF!+#REF!+#REF!+#REF!+#REF!</f>
        <v>#REF!</v>
      </c>
    </row>
    <row r="27" spans="1:4" outlineLevel="3" x14ac:dyDescent="0.3">
      <c r="A27" s="39"/>
      <c r="B27" s="2" t="s">
        <v>23</v>
      </c>
      <c r="C27" s="6"/>
      <c r="D27" s="10" t="e">
        <f>#REF!+#REF!+#REF!+#REF!+#REF!+#REF!+#REF!+#REF!+#REF!+#REF!+#REF!+#REF!+#REF!+#REF!+#REF!+#REF!+#REF!+#REF!+#REF!+#REF!+'99А'!D25+#REF!+#REF!+#REF!+#REF!+#REF!</f>
        <v>#REF!</v>
      </c>
    </row>
    <row r="28" spans="1:4" outlineLevel="3" x14ac:dyDescent="0.3">
      <c r="A28" s="39"/>
      <c r="B28" s="51" t="s">
        <v>14</v>
      </c>
      <c r="C28" s="52"/>
      <c r="D28" s="11" t="e">
        <f>SUM(D29:D30)</f>
        <v>#REF!</v>
      </c>
    </row>
    <row r="29" spans="1:4" outlineLevel="3" x14ac:dyDescent="0.3">
      <c r="A29" s="39"/>
      <c r="B29" s="2" t="s">
        <v>49</v>
      </c>
      <c r="C29" s="6"/>
      <c r="D29" s="10" t="e">
        <f>#REF!+#REF!+#REF!+#REF!+#REF!+#REF!+#REF!+#REF!+#REF!+#REF!+#REF!+#REF!+#REF!+#REF!+#REF!+#REF!+#REF!+#REF!+#REF!+#REF!+'99А'!D27+#REF!+#REF!+#REF!+#REF!+#REF!</f>
        <v>#REF!</v>
      </c>
    </row>
    <row r="30" spans="1:4" s="5" customFormat="1" outlineLevel="1" x14ac:dyDescent="0.3">
      <c r="A30" s="39"/>
      <c r="B30" s="2" t="s">
        <v>23</v>
      </c>
      <c r="C30" s="6"/>
      <c r="D30" s="10" t="e">
        <f>#REF!+#REF!+#REF!+#REF!+#REF!+#REF!+#REF!+#REF!+#REF!+#REF!+#REF!+#REF!+#REF!+#REF!+#REF!+#REF!+#REF!+#REF!+#REF!+#REF!+'99А'!D28+#REF!+#REF!+#REF!+#REF!+#REF!</f>
        <v>#REF!</v>
      </c>
    </row>
    <row r="31" spans="1:4" outlineLevel="2" x14ac:dyDescent="0.3">
      <c r="A31" s="39"/>
      <c r="B31" s="51" t="s">
        <v>15</v>
      </c>
      <c r="C31" s="52"/>
      <c r="D31" s="11" t="e">
        <f>SUM(D32:D35)</f>
        <v>#REF!</v>
      </c>
    </row>
    <row r="32" spans="1:4" outlineLevel="2" x14ac:dyDescent="0.3">
      <c r="A32" s="39"/>
      <c r="B32" s="2" t="s">
        <v>27</v>
      </c>
      <c r="C32" s="6" t="s">
        <v>29</v>
      </c>
      <c r="D32" s="10" t="e">
        <f>#REF!+#REF!+#REF!+#REF!+#REF!+#REF!+#REF!+#REF!+#REF!+#REF!+#REF!+#REF!+#REF!+#REF!+#REF!+#REF!+#REF!+#REF!+#REF!+#REF!+'99А'!D30+#REF!+#REF!+#REF!+#REF!+#REF!</f>
        <v>#REF!</v>
      </c>
    </row>
    <row r="33" spans="1:4" ht="27.6" outlineLevel="2" x14ac:dyDescent="0.3">
      <c r="A33" s="39"/>
      <c r="B33" s="2" t="s">
        <v>81</v>
      </c>
      <c r="C33" s="6" t="s">
        <v>88</v>
      </c>
      <c r="D33" s="10" t="e">
        <f>#REF!+#REF!+#REF!+#REF!+#REF!+#REF!+#REF!+#REF!+#REF!+#REF!+#REF!+#REF!+#REF!+#REF!+#REF!+#REF!+#REF!+#REF!+#REF!+#REF!+'99А'!D32+#REF!+#REF!+#REF!+#REF!+#REF!</f>
        <v>#REF!</v>
      </c>
    </row>
    <row r="34" spans="1:4" s="5" customFormat="1" outlineLevel="1" x14ac:dyDescent="0.3">
      <c r="A34" s="39"/>
      <c r="B34" s="2" t="s">
        <v>28</v>
      </c>
      <c r="C34" s="6" t="s">
        <v>30</v>
      </c>
      <c r="D34" s="10" t="e">
        <f>#REF!+#REF!+#REF!+#REF!+#REF!+#REF!+#REF!+#REF!+#REF!+#REF!+#REF!+#REF!+#REF!+#REF!+#REF!+#REF!+#REF!+#REF!+#REF!+#REF!+'99А'!D31+#REF!+#REF!+#REF!+#REF!+#REF!</f>
        <v>#REF!</v>
      </c>
    </row>
    <row r="35" spans="1:4" outlineLevel="3" x14ac:dyDescent="0.3">
      <c r="A35" s="39"/>
      <c r="B35" s="2" t="s">
        <v>23</v>
      </c>
      <c r="C35" s="6"/>
      <c r="D35" s="10" t="e">
        <f>#REF!+#REF!+#REF!+#REF!+#REF!+#REF!+#REF!+#REF!+#REF!+#REF!+#REF!+#REF!+#REF!+#REF!+#REF!+#REF!+#REF!+#REF!+#REF!+#REF!+'99А'!D33+#REF!+#REF!+#REF!+#REF!+#REF!</f>
        <v>#REF!</v>
      </c>
    </row>
    <row r="36" spans="1:4" outlineLevel="3" x14ac:dyDescent="0.3">
      <c r="A36" s="39"/>
      <c r="B36" s="51" t="s">
        <v>16</v>
      </c>
      <c r="C36" s="52"/>
      <c r="D36" s="11" t="e">
        <f>D37</f>
        <v>#REF!</v>
      </c>
    </row>
    <row r="37" spans="1:4" outlineLevel="3" x14ac:dyDescent="0.3">
      <c r="A37" s="39"/>
      <c r="B37" s="2" t="s">
        <v>31</v>
      </c>
      <c r="C37" s="6" t="s">
        <v>32</v>
      </c>
      <c r="D37" s="10" t="e">
        <f>#REF!+#REF!+#REF!+#REF!+#REF!+#REF!+#REF!+#REF!+#REF!+#REF!+#REF!+#REF!+#REF!+#REF!+#REF!+#REF!</f>
        <v>#REF!</v>
      </c>
    </row>
    <row r="38" spans="1:4" s="5" customFormat="1" outlineLevel="1" x14ac:dyDescent="0.3">
      <c r="A38" s="39"/>
      <c r="B38" s="51" t="s">
        <v>17</v>
      </c>
      <c r="C38" s="52"/>
      <c r="D38" s="11" t="e">
        <f>D39</f>
        <v>#REF!</v>
      </c>
    </row>
    <row r="39" spans="1:4" outlineLevel="2" x14ac:dyDescent="0.3">
      <c r="A39" s="39"/>
      <c r="B39" s="2" t="s">
        <v>23</v>
      </c>
      <c r="C39" s="2"/>
      <c r="D39" s="10" t="e">
        <f>#REF!+#REF!+#REF!+#REF!+#REF!+#REF!+#REF!+#REF!+#REF!+#REF!+#REF!+#REF!+#REF!+#REF!+#REF!+#REF!+#REF!+#REF!+#REF!+#REF!+'99А'!D35+#REF!+#REF!+#REF!+#REF!+#REF!</f>
        <v>#REF!</v>
      </c>
    </row>
    <row r="40" spans="1:4" s="5" customFormat="1" outlineLevel="1" x14ac:dyDescent="0.3">
      <c r="A40" s="39"/>
      <c r="B40" s="51" t="s">
        <v>45</v>
      </c>
      <c r="C40" s="52"/>
      <c r="D40" s="11" t="e">
        <f>SUM(D41:D42)</f>
        <v>#REF!</v>
      </c>
    </row>
    <row r="41" spans="1:4" outlineLevel="2" x14ac:dyDescent="0.3">
      <c r="A41" s="39"/>
      <c r="B41" s="2" t="s">
        <v>33</v>
      </c>
      <c r="C41" s="2"/>
      <c r="D41" s="10" t="e">
        <f>#REF!+#REF!+#REF!+#REF!+#REF!+#REF!+#REF!+#REF!+#REF!+#REF!+#REF!+#REF!+#REF!+#REF!+#REF!+#REF!+#REF!+#REF!+#REF!+#REF!+'99А'!D37+#REF!+#REF!+#REF!+#REF!+#REF!</f>
        <v>#REF!</v>
      </c>
    </row>
    <row r="42" spans="1:4" s="5" customFormat="1" outlineLevel="1" x14ac:dyDescent="0.3">
      <c r="A42" s="39"/>
      <c r="B42" s="2" t="s">
        <v>23</v>
      </c>
      <c r="C42" s="2"/>
      <c r="D42" s="10" t="e">
        <f>#REF!+#REF!+#REF!+#REF!+#REF!+#REF!+#REF!+#REF!+#REF!+#REF!+#REF!+#REF!+#REF!+#REF!+#REF!+#REF!+#REF!+#REF!+#REF!+#REF!+'99А'!D38+#REF!+#REF!+#REF!+#REF!+#REF!</f>
        <v>#REF!</v>
      </c>
    </row>
    <row r="43" spans="1:4" outlineLevel="2" x14ac:dyDescent="0.3">
      <c r="A43" s="39"/>
      <c r="B43" s="51" t="s">
        <v>18</v>
      </c>
      <c r="C43" s="52"/>
      <c r="D43" s="11" t="e">
        <f>SUM(D44:D47)</f>
        <v>#REF!</v>
      </c>
    </row>
    <row r="44" spans="1:4" outlineLevel="2" x14ac:dyDescent="0.3">
      <c r="A44" s="39"/>
      <c r="B44" s="2" t="s">
        <v>23</v>
      </c>
      <c r="C44" s="2"/>
      <c r="D44" s="10" t="e">
        <f>#REF!+#REF!+#REF!+#REF!+#REF!+#REF!+#REF!+#REF!+#REF!+#REF!+#REF!+#REF!+#REF!+#REF!+#REF!+#REF!+#REF!+#REF!+#REF!+#REF!+'99А'!D40+#REF!+#REF!+#REF!+#REF!+#REF!</f>
        <v>#REF!</v>
      </c>
    </row>
    <row r="45" spans="1:4" s="5" customFormat="1" outlineLevel="1" x14ac:dyDescent="0.3">
      <c r="A45" s="39"/>
      <c r="B45" s="2" t="s">
        <v>34</v>
      </c>
      <c r="C45" s="2"/>
      <c r="D45" s="10" t="e">
        <f>#REF!+#REF!+#REF!+#REF!+#REF!+#REF!+#REF!+#REF!+#REF!+#REF!+#REF!+#REF!+#REF!+#REF!+#REF!+#REF!+#REF!+#REF!+#REF!+#REF!+'99А'!D41+#REF!+#REF!+#REF!+#REF!+#REF!</f>
        <v>#REF!</v>
      </c>
    </row>
    <row r="46" spans="1:4" outlineLevel="2" x14ac:dyDescent="0.3">
      <c r="A46" s="39"/>
      <c r="B46" s="2" t="s">
        <v>35</v>
      </c>
      <c r="C46" s="2"/>
      <c r="D46" s="10" t="e">
        <f>#REF!+#REF!+#REF!+#REF!+#REF!+#REF!+#REF!+#REF!+#REF!+#REF!+#REF!+#REF!+#REF!+#REF!+#REF!+#REF!+#REF!+#REF!+#REF!+#REF!+'99А'!D42+#REF!+#REF!+#REF!+#REF!+#REF!</f>
        <v>#REF!</v>
      </c>
    </row>
    <row r="47" spans="1:4" ht="27.6" outlineLevel="2" x14ac:dyDescent="0.3">
      <c r="A47" s="39"/>
      <c r="B47" s="2" t="s">
        <v>68</v>
      </c>
      <c r="C47" s="2" t="s">
        <v>69</v>
      </c>
      <c r="D47" s="10" t="e">
        <f>#REF!+#REF!+#REF!+#REF!+#REF!+#REF!+#REF!+#REF!+#REF!+#REF!+#REF!+#REF!+#REF!+#REF!+#REF!+#REF!+#REF!+#REF!+#REF!+#REF!+'99А'!D43+#REF!+#REF!+#REF!+#REF!+#REF!</f>
        <v>#REF!</v>
      </c>
    </row>
    <row r="48" spans="1:4" outlineLevel="2" x14ac:dyDescent="0.3">
      <c r="A48" s="39"/>
      <c r="B48" s="4" t="s">
        <v>3</v>
      </c>
      <c r="C48" s="4"/>
      <c r="D48" s="11" t="e">
        <f>D19+D23+D28+D31+D38+D40+D43+D36</f>
        <v>#REF!</v>
      </c>
    </row>
    <row r="49" spans="1:4" s="5" customFormat="1" outlineLevel="1" x14ac:dyDescent="0.3">
      <c r="A49" s="39"/>
      <c r="B49" s="4" t="s">
        <v>4</v>
      </c>
      <c r="C49" s="6" t="s">
        <v>63</v>
      </c>
      <c r="D49" s="11" t="e">
        <f>D11</f>
        <v>#REF!</v>
      </c>
    </row>
    <row r="50" spans="1:4" s="24" customFormat="1" outlineLevel="1" x14ac:dyDescent="0.3">
      <c r="A50" s="37" t="s">
        <v>20</v>
      </c>
      <c r="B50" s="35"/>
      <c r="C50" s="26"/>
      <c r="D50" s="11" t="e">
        <f>D48+D49</f>
        <v>#REF!</v>
      </c>
    </row>
    <row r="51" spans="1:4" s="5" customFormat="1" hidden="1" outlineLevel="1" x14ac:dyDescent="0.3">
      <c r="A51" s="34" t="s">
        <v>59</v>
      </c>
      <c r="B51" s="38"/>
      <c r="C51" s="27"/>
      <c r="D51" s="12" t="e">
        <f>D12-D50</f>
        <v>#REF!</v>
      </c>
    </row>
    <row r="52" spans="1:4" s="5" customFormat="1" ht="15" hidden="1" customHeight="1" outlineLevel="1" x14ac:dyDescent="0.3">
      <c r="A52" s="34" t="s">
        <v>60</v>
      </c>
      <c r="B52" s="38"/>
      <c r="C52" s="27"/>
      <c r="D52" s="12" t="e">
        <f>D18-D50</f>
        <v>#REF!</v>
      </c>
    </row>
    <row r="53" spans="1:4" ht="15" customHeight="1" outlineLevel="1" x14ac:dyDescent="0.3">
      <c r="A53" s="33" t="s">
        <v>48</v>
      </c>
      <c r="B53" s="33"/>
      <c r="C53" s="33"/>
      <c r="D53" s="16"/>
    </row>
    <row r="54" spans="1:4" outlineLevel="1" x14ac:dyDescent="0.3">
      <c r="A54" s="39" t="s">
        <v>5</v>
      </c>
      <c r="B54" s="2" t="s">
        <v>6</v>
      </c>
      <c r="C54" s="40" t="s">
        <v>56</v>
      </c>
      <c r="D54" s="10" t="e">
        <f>#REF!+#REF!+#REF!+#REF!+#REF!+#REF!+#REF!+#REF!+#REF!+#REF!+#REF!+#REF!+#REF!+#REF!+#REF!+#REF!+#REF!+#REF!+#REF!+#REF!+'99А'!D50+#REF!+#REF!+#REF!+#REF!+#REF!</f>
        <v>#REF!</v>
      </c>
    </row>
    <row r="55" spans="1:4" ht="15" customHeight="1" outlineLevel="1" x14ac:dyDescent="0.3">
      <c r="A55" s="39"/>
      <c r="B55" s="2" t="s">
        <v>7</v>
      </c>
      <c r="C55" s="42"/>
      <c r="D55" s="10" t="e">
        <f>#REF!+#REF!+#REF!+#REF!+#REF!+#REF!+#REF!+#REF!+#REF!+#REF!+#REF!+#REF!+#REF!+#REF!+#REF!+#REF!+#REF!+#REF!+#REF!+#REF!+'99А'!D51+#REF!+#REF!+#REF!+#REF!+#REF!</f>
        <v>#REF!</v>
      </c>
    </row>
    <row r="56" spans="1:4" ht="15" customHeight="1" outlineLevel="1" x14ac:dyDescent="0.3">
      <c r="A56" s="39"/>
      <c r="B56" s="2" t="s">
        <v>46</v>
      </c>
      <c r="C56" s="41"/>
      <c r="D56" s="10" t="e">
        <f>#REF!+#REF!+#REF!+#REF!+#REF!+#REF!+#REF!+#REF!+#REF!+#REF!+#REF!+#REF!+#REF!+#REF!+#REF!+#REF!+#REF!+#REF!+#REF!+#REF!+'99А'!D52+#REF!+#REF!+#REF!+#REF!+#REF!</f>
        <v>#REF!</v>
      </c>
    </row>
    <row r="57" spans="1:4" ht="15.75" customHeight="1" x14ac:dyDescent="0.3">
      <c r="A57" s="39"/>
      <c r="B57" s="2" t="s">
        <v>8</v>
      </c>
      <c r="C57" s="40" t="s">
        <v>57</v>
      </c>
      <c r="D57" s="10" t="e">
        <f>#REF!+#REF!+#REF!+#REF!+#REF!+#REF!+#REF!+#REF!+#REF!+#REF!+#REF!+#REF!+#REF!+#REF!+#REF!+#REF!+#REF!+#REF!+#REF!+#REF!+'99А'!D53+#REF!+#REF!+#REF!+#REF!+#REF!</f>
        <v>#REF!</v>
      </c>
    </row>
    <row r="58" spans="1:4" ht="15" customHeight="1" outlineLevel="1" x14ac:dyDescent="0.3">
      <c r="A58" s="39"/>
      <c r="B58" s="2" t="s">
        <v>9</v>
      </c>
      <c r="C58" s="41"/>
      <c r="D58" s="10" t="e">
        <f>#REF!+#REF!+#REF!+#REF!+#REF!+#REF!+#REF!+#REF!+#REF!+#REF!+#REF!+#REF!+#REF!+#REF!+#REF!+#REF!+#REF!+#REF!+#REF!+#REF!+'99А'!D54+#REF!+#REF!+#REF!+#REF!+#REF!</f>
        <v>#REF!</v>
      </c>
    </row>
    <row r="59" spans="1:4" outlineLevel="1" x14ac:dyDescent="0.3">
      <c r="A59" s="39"/>
      <c r="B59" s="2" t="s">
        <v>10</v>
      </c>
      <c r="C59" s="25" t="s">
        <v>105</v>
      </c>
      <c r="D59" s="10" t="e">
        <f>#REF!+#REF!+#REF!+#REF!+#REF!+#REF!+#REF!+#REF!+#REF!+#REF!+#REF!+#REF!+#REF!+#REF!+#REF!+#REF!+#REF!+#REF!+#REF!+#REF!+'99А'!D55+#REF!+#REF!+#REF!+#REF!+#REF!</f>
        <v>#REF!</v>
      </c>
    </row>
    <row r="60" spans="1:4" outlineLevel="1" x14ac:dyDescent="0.3">
      <c r="A60" s="39"/>
      <c r="B60" s="2" t="s">
        <v>25</v>
      </c>
      <c r="C60" s="25" t="s">
        <v>87</v>
      </c>
      <c r="D60" s="10" t="e">
        <f>#REF!+#REF!+#REF!+#REF!+#REF!+#REF!+#REF!+#REF!+#REF!+#REF!+#REF!+#REF!+#REF!+#REF!+#REF!+#REF!+#REF!+#REF!+#REF!+#REF!+'99А'!D56+#REF!+#REF!+#REF!+#REF!+#REF!</f>
        <v>#REF!</v>
      </c>
    </row>
    <row r="61" spans="1:4" outlineLevel="1" x14ac:dyDescent="0.3">
      <c r="A61" s="39"/>
      <c r="B61" s="43" t="s">
        <v>36</v>
      </c>
      <c r="C61" s="44"/>
      <c r="D61" s="11" t="e">
        <f>SUM(D54:D60)</f>
        <v>#REF!</v>
      </c>
    </row>
    <row r="62" spans="1:4" outlineLevel="1" x14ac:dyDescent="0.3">
      <c r="A62" s="39" t="s">
        <v>39</v>
      </c>
      <c r="B62" s="2" t="s">
        <v>6</v>
      </c>
      <c r="C62" s="40" t="s">
        <v>56</v>
      </c>
      <c r="D62" s="10" t="e">
        <f>#REF!+#REF!+#REF!+#REF!+#REF!+#REF!+#REF!+#REF!+#REF!+#REF!+#REF!+#REF!+#REF!+#REF!+#REF!+#REF!+#REF!+#REF!+#REF!+#REF!+'99А'!D58+#REF!+#REF!+#REF!+#REF!+#REF!</f>
        <v>#REF!</v>
      </c>
    </row>
    <row r="63" spans="1:4" outlineLevel="1" x14ac:dyDescent="0.3">
      <c r="A63" s="39"/>
      <c r="B63" s="2" t="s">
        <v>7</v>
      </c>
      <c r="C63" s="42"/>
      <c r="D63" s="10" t="e">
        <f>#REF!+#REF!+#REF!+#REF!+#REF!+#REF!+#REF!+#REF!+#REF!+#REF!+#REF!+#REF!+#REF!+#REF!+#REF!+#REF!+#REF!+#REF!+#REF!+#REF!+'99А'!D59+#REF!+#REF!+#REF!+#REF!+#REF!</f>
        <v>#REF!</v>
      </c>
    </row>
    <row r="64" spans="1:4" outlineLevel="1" x14ac:dyDescent="0.3">
      <c r="A64" s="39"/>
      <c r="B64" s="2" t="s">
        <v>46</v>
      </c>
      <c r="C64" s="41"/>
      <c r="D64" s="10" t="e">
        <f>#REF!+#REF!+#REF!+#REF!+#REF!+#REF!+#REF!+#REF!+#REF!+#REF!+#REF!+#REF!+#REF!+#REF!+#REF!+#REF!+#REF!+#REF!+#REF!+#REF!+'99А'!D60+#REF!+#REF!+#REF!+#REF!+#REF!</f>
        <v>#REF!</v>
      </c>
    </row>
    <row r="65" spans="1:4" outlineLevel="1" x14ac:dyDescent="0.3">
      <c r="A65" s="39"/>
      <c r="B65" s="2" t="s">
        <v>8</v>
      </c>
      <c r="C65" s="40" t="s">
        <v>57</v>
      </c>
      <c r="D65" s="10" t="e">
        <f>#REF!+#REF!+#REF!+#REF!+#REF!+#REF!+#REF!+#REF!+#REF!+#REF!+#REF!+#REF!+#REF!+#REF!+#REF!+#REF!+#REF!+#REF!+#REF!+#REF!+'99А'!D61+#REF!+#REF!+#REF!+#REF!+#REF!</f>
        <v>#REF!</v>
      </c>
    </row>
    <row r="66" spans="1:4" ht="15" customHeight="1" outlineLevel="1" x14ac:dyDescent="0.3">
      <c r="A66" s="39"/>
      <c r="B66" s="2" t="s">
        <v>9</v>
      </c>
      <c r="C66" s="41"/>
      <c r="D66" s="10" t="e">
        <f>#REF!+#REF!+#REF!+#REF!+#REF!+#REF!+#REF!+#REF!+#REF!+#REF!+#REF!+#REF!+#REF!+#REF!+#REF!+#REF!+#REF!+#REF!+#REF!+#REF!+'99А'!D62+#REF!+#REF!+#REF!+#REF!+#REF!</f>
        <v>#REF!</v>
      </c>
    </row>
    <row r="67" spans="1:4" outlineLevel="1" x14ac:dyDescent="0.3">
      <c r="A67" s="39"/>
      <c r="B67" s="2" t="s">
        <v>10</v>
      </c>
      <c r="C67" s="25" t="s">
        <v>105</v>
      </c>
      <c r="D67" s="10" t="e">
        <f>#REF!+#REF!+#REF!+#REF!+#REF!+#REF!+#REF!+#REF!+#REF!+#REF!+#REF!+#REF!+#REF!+#REF!+#REF!+#REF!+#REF!+#REF!+#REF!+#REF!+'99А'!D63+#REF!+#REF!+#REF!+#REF!+#REF!</f>
        <v>#REF!</v>
      </c>
    </row>
    <row r="68" spans="1:4" outlineLevel="1" x14ac:dyDescent="0.3">
      <c r="A68" s="39"/>
      <c r="B68" s="2" t="s">
        <v>25</v>
      </c>
      <c r="C68" s="25" t="s">
        <v>87</v>
      </c>
      <c r="D68" s="10" t="e">
        <f>#REF!+#REF!+#REF!+#REF!+#REF!+#REF!+#REF!+#REF!+#REF!+#REF!+#REF!+#REF!+#REF!+#REF!+#REF!+#REF!+#REF!+#REF!+#REF!+#REF!+'99А'!D64+#REF!+#REF!+#REF!+#REF!+#REF!</f>
        <v>#REF!</v>
      </c>
    </row>
    <row r="69" spans="1:4" ht="15.75" customHeight="1" outlineLevel="1" x14ac:dyDescent="0.3">
      <c r="A69" s="39"/>
      <c r="B69" s="43" t="s">
        <v>38</v>
      </c>
      <c r="C69" s="44"/>
      <c r="D69" s="11" t="e">
        <f>SUM(D62:D68)</f>
        <v>#REF!</v>
      </c>
    </row>
    <row r="70" spans="1:4" outlineLevel="1" x14ac:dyDescent="0.3">
      <c r="A70" s="49" t="s">
        <v>47</v>
      </c>
      <c r="B70" s="2" t="s">
        <v>6</v>
      </c>
      <c r="C70" s="40" t="s">
        <v>56</v>
      </c>
      <c r="D70" s="10" t="e">
        <f>#REF!+#REF!+#REF!+#REF!+#REF!+#REF!+#REF!+#REF!+#REF!+#REF!+#REF!+#REF!+#REF!+#REF!+#REF!+#REF!+#REF!+#REF!+#REF!+#REF!+'99А'!D66+#REF!+#REF!+#REF!+#REF!+#REF!</f>
        <v>#REF!</v>
      </c>
    </row>
    <row r="71" spans="1:4" outlineLevel="1" x14ac:dyDescent="0.3">
      <c r="A71" s="49"/>
      <c r="B71" s="2" t="s">
        <v>7</v>
      </c>
      <c r="C71" s="42"/>
      <c r="D71" s="10" t="e">
        <f>#REF!+#REF!+#REF!+#REF!+#REF!+#REF!+#REF!+#REF!+#REF!+#REF!+#REF!+#REF!+#REF!+#REF!+#REF!+#REF!+#REF!+#REF!+#REF!+#REF!+'99А'!D67+#REF!+#REF!+#REF!+#REF!+#REF!</f>
        <v>#REF!</v>
      </c>
    </row>
    <row r="72" spans="1:4" outlineLevel="1" x14ac:dyDescent="0.3">
      <c r="A72" s="49"/>
      <c r="B72" s="2" t="s">
        <v>46</v>
      </c>
      <c r="C72" s="41"/>
      <c r="D72" s="10" t="e">
        <f>#REF!+#REF!+#REF!+#REF!+#REF!+#REF!+#REF!+#REF!+#REF!+#REF!+#REF!+#REF!+#REF!+#REF!+#REF!+#REF!+#REF!+#REF!+#REF!+#REF!+'99А'!D68+#REF!+#REF!+#REF!+#REF!+#REF!</f>
        <v>#REF!</v>
      </c>
    </row>
    <row r="73" spans="1:4" outlineLevel="1" x14ac:dyDescent="0.3">
      <c r="A73" s="49"/>
      <c r="B73" s="2" t="s">
        <v>8</v>
      </c>
      <c r="C73" s="40" t="s">
        <v>57</v>
      </c>
      <c r="D73" s="10" t="e">
        <f>#REF!+#REF!+#REF!+#REF!+#REF!+#REF!+#REF!+#REF!+#REF!+#REF!+#REF!+#REF!+#REF!+#REF!+#REF!+#REF!+#REF!+#REF!+#REF!+#REF!+'99А'!D69+#REF!+#REF!+#REF!+#REF!+#REF!</f>
        <v>#REF!</v>
      </c>
    </row>
    <row r="74" spans="1:4" ht="15" customHeight="1" outlineLevel="1" x14ac:dyDescent="0.3">
      <c r="A74" s="49"/>
      <c r="B74" s="2" t="s">
        <v>9</v>
      </c>
      <c r="C74" s="41"/>
      <c r="D74" s="10" t="e">
        <f>#REF!+#REF!+#REF!+#REF!+#REF!+#REF!+#REF!+#REF!+#REF!+#REF!+#REF!+#REF!+#REF!+#REF!+#REF!+#REF!+#REF!+#REF!+#REF!+#REF!+'99А'!D70+#REF!+#REF!+#REF!+#REF!+#REF!</f>
        <v>#REF!</v>
      </c>
    </row>
    <row r="75" spans="1:4" outlineLevel="1" x14ac:dyDescent="0.3">
      <c r="A75" s="49"/>
      <c r="B75" s="2" t="s">
        <v>10</v>
      </c>
      <c r="C75" s="25" t="s">
        <v>105</v>
      </c>
      <c r="D75" s="10" t="e">
        <f>#REF!+#REF!+#REF!+#REF!+#REF!+#REF!+#REF!+#REF!+#REF!+#REF!+#REF!+#REF!+#REF!+#REF!+#REF!+#REF!+#REF!+#REF!+#REF!+#REF!+'99А'!D71+#REF!+#REF!+#REF!+#REF!+#REF!</f>
        <v>#REF!</v>
      </c>
    </row>
    <row r="76" spans="1:4" outlineLevel="1" x14ac:dyDescent="0.3">
      <c r="A76" s="49"/>
      <c r="B76" s="2" t="s">
        <v>25</v>
      </c>
      <c r="C76" s="25" t="s">
        <v>87</v>
      </c>
      <c r="D76" s="10" t="e">
        <f>#REF!+#REF!+#REF!+#REF!+#REF!+#REF!+#REF!+#REF!+#REF!+#REF!+#REF!+#REF!+#REF!+#REF!+#REF!+#REF!+#REF!+#REF!+#REF!+#REF!+'99А'!D72+#REF!+#REF!+#REF!+#REF!+#REF!</f>
        <v>#REF!</v>
      </c>
    </row>
    <row r="77" spans="1:4" outlineLevel="1" x14ac:dyDescent="0.3">
      <c r="A77" s="49"/>
      <c r="B77" s="43" t="s">
        <v>41</v>
      </c>
      <c r="C77" s="44"/>
      <c r="D77" s="11" t="e">
        <f>SUM(D70:D76)</f>
        <v>#REF!</v>
      </c>
    </row>
    <row r="78" spans="1:4" outlineLevel="1" x14ac:dyDescent="0.3">
      <c r="A78" s="49" t="s">
        <v>19</v>
      </c>
      <c r="B78" s="2" t="s">
        <v>6</v>
      </c>
      <c r="C78" s="40" t="s">
        <v>56</v>
      </c>
      <c r="D78" s="10" t="e">
        <f>#REF!+#REF!+#REF!+#REF!+#REF!+#REF!+#REF!+#REF!+#REF!+#REF!+#REF!+#REF!+#REF!+#REF!+#REF!+#REF!+#REF!+#REF!+#REF!+#REF!+'99А'!D74+#REF!+#REF!+#REF!+#REF!+#REF!</f>
        <v>#REF!</v>
      </c>
    </row>
    <row r="79" spans="1:4" outlineLevel="1" x14ac:dyDescent="0.3">
      <c r="A79" s="49"/>
      <c r="B79" s="2" t="s">
        <v>7</v>
      </c>
      <c r="C79" s="42"/>
      <c r="D79" s="10" t="e">
        <f>#REF!+#REF!+#REF!+#REF!+#REF!+#REF!+#REF!+#REF!+#REF!+#REF!+#REF!+#REF!+#REF!+#REF!+#REF!+#REF!+#REF!+#REF!+#REF!+#REF!+'99А'!D75+#REF!+#REF!+#REF!+#REF!+#REF!</f>
        <v>#REF!</v>
      </c>
    </row>
    <row r="80" spans="1:4" outlineLevel="1" x14ac:dyDescent="0.3">
      <c r="A80" s="49"/>
      <c r="B80" s="2" t="s">
        <v>46</v>
      </c>
      <c r="C80" s="41"/>
      <c r="D80" s="10" t="e">
        <f>#REF!+#REF!+#REF!+#REF!+#REF!+#REF!+#REF!+#REF!+#REF!+#REF!+#REF!+#REF!+#REF!+#REF!+#REF!+#REF!+#REF!+#REF!+#REF!+#REF!+'99А'!D76+#REF!+#REF!+#REF!+#REF!+#REF!</f>
        <v>#REF!</v>
      </c>
    </row>
    <row r="81" spans="1:4" outlineLevel="1" x14ac:dyDescent="0.3">
      <c r="A81" s="49"/>
      <c r="B81" s="2" t="s">
        <v>8</v>
      </c>
      <c r="C81" s="40" t="s">
        <v>57</v>
      </c>
      <c r="D81" s="10" t="e">
        <f>#REF!+#REF!+#REF!+#REF!+#REF!+#REF!+#REF!+#REF!+#REF!+#REF!+#REF!+#REF!+#REF!+#REF!+#REF!+#REF!+#REF!+#REF!+#REF!+#REF!+'99А'!D77+#REF!+#REF!+#REF!+#REF!+#REF!</f>
        <v>#REF!</v>
      </c>
    </row>
    <row r="82" spans="1:4" ht="15" customHeight="1" outlineLevel="1" x14ac:dyDescent="0.3">
      <c r="A82" s="49"/>
      <c r="B82" s="2" t="s">
        <v>9</v>
      </c>
      <c r="C82" s="41"/>
      <c r="D82" s="10" t="e">
        <f>#REF!+#REF!+#REF!+#REF!+#REF!+#REF!+#REF!+#REF!+#REF!+#REF!+#REF!+#REF!+#REF!+#REF!+#REF!+#REF!+#REF!+#REF!+#REF!+#REF!+'99А'!D78+#REF!+#REF!+#REF!+#REF!+#REF!</f>
        <v>#REF!</v>
      </c>
    </row>
    <row r="83" spans="1:4" outlineLevel="1" x14ac:dyDescent="0.3">
      <c r="A83" s="49"/>
      <c r="B83" s="2" t="s">
        <v>10</v>
      </c>
      <c r="C83" s="25" t="s">
        <v>105</v>
      </c>
      <c r="D83" s="10" t="e">
        <f>#REF!+#REF!+#REF!+#REF!+#REF!+#REF!+#REF!+#REF!+#REF!+#REF!+#REF!+#REF!+#REF!+#REF!+#REF!+#REF!+#REF!+#REF!+#REF!+#REF!+'99А'!D79+#REF!+#REF!+#REF!+#REF!+#REF!</f>
        <v>#REF!</v>
      </c>
    </row>
    <row r="84" spans="1:4" outlineLevel="1" x14ac:dyDescent="0.3">
      <c r="A84" s="49"/>
      <c r="B84" s="2" t="s">
        <v>25</v>
      </c>
      <c r="C84" s="25" t="s">
        <v>87</v>
      </c>
      <c r="D84" s="10" t="e">
        <f>#REF!+#REF!+#REF!+#REF!+#REF!+#REF!+#REF!+#REF!+#REF!+#REF!+#REF!+#REF!+#REF!+#REF!+#REF!+#REF!+#REF!+#REF!+#REF!+#REF!+'99А'!D80+#REF!+#REF!+#REF!+#REF!+#REF!</f>
        <v>#REF!</v>
      </c>
    </row>
    <row r="85" spans="1:4" outlineLevel="1" x14ac:dyDescent="0.3">
      <c r="A85" s="49"/>
      <c r="B85" s="43" t="s">
        <v>41</v>
      </c>
      <c r="C85" s="44"/>
      <c r="D85" s="11" t="e">
        <f>SUM(D78:D84)</f>
        <v>#REF!</v>
      </c>
    </row>
    <row r="86" spans="1:4" hidden="1" outlineLevel="1" x14ac:dyDescent="0.3">
      <c r="A86" s="34" t="s">
        <v>61</v>
      </c>
      <c r="B86" s="34"/>
      <c r="C86" s="3"/>
      <c r="D86" s="12" t="e">
        <f>D61-D77</f>
        <v>#REF!</v>
      </c>
    </row>
    <row r="87" spans="1:4" hidden="1" outlineLevel="1" x14ac:dyDescent="0.3">
      <c r="A87" s="34" t="s">
        <v>62</v>
      </c>
      <c r="B87" s="34"/>
      <c r="C87" s="3"/>
      <c r="D87" s="12" t="e">
        <f>D69-D77</f>
        <v>#REF!</v>
      </c>
    </row>
    <row r="88" spans="1:4" ht="15.75" customHeight="1" outlineLevel="1" x14ac:dyDescent="0.3">
      <c r="A88" s="33" t="s">
        <v>106</v>
      </c>
      <c r="B88" s="33"/>
      <c r="C88" s="50"/>
      <c r="D88" s="9"/>
    </row>
    <row r="89" spans="1:4" ht="21" customHeight="1" outlineLevel="1" x14ac:dyDescent="0.3">
      <c r="A89" s="49" t="s">
        <v>51</v>
      </c>
      <c r="B89" s="14" t="s">
        <v>75</v>
      </c>
      <c r="C89" s="3"/>
      <c r="D89" s="11" t="e">
        <f>#REF!+#REF!+#REF!+#REF!+#REF!+#REF!+#REF!+#REF!+#REF!+#REF!+#REF!+#REF!+#REF!+#REF!+#REF!+#REF!+'99А'!D85+#REF!+#REF!+#REF!</f>
        <v>#REF!</v>
      </c>
    </row>
    <row r="90" spans="1:4" ht="15" customHeight="1" outlineLevel="1" x14ac:dyDescent="0.3">
      <c r="A90" s="49"/>
      <c r="B90" s="14" t="s">
        <v>76</v>
      </c>
      <c r="C90" s="3"/>
      <c r="D90" s="11" t="e">
        <f>#REF!+#REF!+#REF!+#REF!+#REF!+#REF!+#REF!+#REF!+#REF!+#REF!+#REF!+#REF!+#REF!+#REF!+#REF!+#REF!+'99А'!D86+#REF!+#REF!+#REF!</f>
        <v>#REF!</v>
      </c>
    </row>
    <row r="91" spans="1:4" ht="28.2" outlineLevel="1" x14ac:dyDescent="0.3">
      <c r="A91" s="49"/>
      <c r="B91" s="13" t="s">
        <v>54</v>
      </c>
      <c r="C91" s="3"/>
      <c r="D91" s="11" t="e">
        <f>#REF!+#REF!+#REF!+#REF!+#REF!+#REF!+#REF!+#REF!+#REF!+#REF!+#REF!+#REF!+#REF!+#REF!+#REF!+#REF!+'99А'!D87+#REF!+#REF!+#REF!</f>
        <v>#REF!</v>
      </c>
    </row>
    <row r="92" spans="1:4" ht="15.75" customHeight="1" x14ac:dyDescent="0.3">
      <c r="A92" s="49"/>
      <c r="B92" s="14" t="s">
        <v>53</v>
      </c>
      <c r="C92" s="3"/>
      <c r="D92" s="11" t="e">
        <f>#REF!+#REF!+#REF!+#REF!+#REF!+#REF!+#REF!+#REF!+#REF!+#REF!+#REF!+#REF!+#REF!+#REF!+#REF!+#REF!+'99А'!D88+#REF!+#REF!+#REF!</f>
        <v>#REF!</v>
      </c>
    </row>
    <row r="93" spans="1:4" ht="15" customHeight="1" outlineLevel="1" x14ac:dyDescent="0.3">
      <c r="A93" s="49"/>
      <c r="B93" s="14" t="s">
        <v>82</v>
      </c>
      <c r="C93" s="25"/>
      <c r="D93" s="11" t="e">
        <f>#REF!+#REF!+#REF!+#REF!+#REF!+#REF!+#REF!+#REF!+#REF!+#REF!+#REF!+#REF!+#REF!+#REF!+#REF!+#REF!+'99А'!D89+#REF!+#REF!+#REF!</f>
        <v>#REF!</v>
      </c>
    </row>
    <row r="94" spans="1:4" ht="15.75" customHeight="1" outlineLevel="1" x14ac:dyDescent="0.3">
      <c r="A94" s="50" t="s">
        <v>70</v>
      </c>
      <c r="B94" s="50"/>
      <c r="C94" s="50"/>
      <c r="D94" s="50"/>
    </row>
    <row r="95" spans="1:4" ht="18.75" customHeight="1" outlineLevel="1" x14ac:dyDescent="0.35">
      <c r="A95" s="49" t="s">
        <v>73</v>
      </c>
      <c r="B95" s="14" t="s">
        <v>71</v>
      </c>
      <c r="C95" s="15"/>
      <c r="D95" s="11" t="e">
        <f>#REF!+#REF!+#REF!+#REF!+#REF!+#REF!+#REF!+#REF!+#REF!+#REF!+#REF!+#REF!+#REF!+#REF!+#REF!+#REF!+#REF!+#REF!+#REF!+#REF!+'99А'!D91+#REF!+#REF!+#REF!+#REF!+#REF!</f>
        <v>#REF!</v>
      </c>
    </row>
    <row r="96" spans="1:4" ht="18" outlineLevel="1" x14ac:dyDescent="0.35">
      <c r="A96" s="49"/>
      <c r="B96" s="14" t="s">
        <v>74</v>
      </c>
      <c r="C96" s="15"/>
      <c r="D96" s="11" t="e">
        <f>#REF!+#REF!+#REF!+#REF!+#REF!+#REF!+#REF!+#REF!+#REF!+#REF!+#REF!+#REF!+#REF!+#REF!+#REF!+#REF!+#REF!+#REF!+#REF!+#REF!+'99А'!D92+#REF!+#REF!+#REF!+#REF!+#REF!</f>
        <v>#REF!</v>
      </c>
    </row>
    <row r="97" spans="1:4" ht="28.8" outlineLevel="1" x14ac:dyDescent="0.35">
      <c r="A97" s="49"/>
      <c r="B97" s="13" t="s">
        <v>72</v>
      </c>
      <c r="C97" s="15"/>
      <c r="D97" s="11" t="e">
        <f>#REF!+#REF!+#REF!+#REF!+#REF!+#REF!+#REF!+#REF!+#REF!+#REF!+#REF!+#REF!+#REF!+#REF!+#REF!+#REF!+#REF!+#REF!+#REF!+#REF!+'99А'!D93+#REF!+#REF!+#REF!+#REF!+#REF!</f>
        <v>#REF!</v>
      </c>
    </row>
    <row r="98" spans="1:4" ht="15" customHeight="1" x14ac:dyDescent="0.3">
      <c r="A98" s="50" t="s">
        <v>91</v>
      </c>
      <c r="B98" s="50"/>
      <c r="C98" s="50"/>
      <c r="D98" s="50"/>
    </row>
    <row r="99" spans="1:4" ht="31.5" customHeight="1" x14ac:dyDescent="0.35">
      <c r="A99" s="49" t="s">
        <v>102</v>
      </c>
      <c r="B99" s="14" t="s">
        <v>75</v>
      </c>
      <c r="C99" s="15"/>
      <c r="D99" s="11" t="e">
        <f>#REF!+#REF!+#REF!+#REF!+#REF!+#REF!+#REF!+#REF!</f>
        <v>#REF!</v>
      </c>
    </row>
    <row r="100" spans="1:4" ht="31.5" customHeight="1" x14ac:dyDescent="0.35">
      <c r="A100" s="49"/>
      <c r="B100" s="14" t="s">
        <v>92</v>
      </c>
      <c r="C100" s="15"/>
      <c r="D100" s="11" t="e">
        <f>#REF!+#REF!+#REF!+#REF!+#REF!+#REF!+#REF!+#REF!</f>
        <v>#REF!</v>
      </c>
    </row>
    <row r="101" spans="1:4" ht="15.6" x14ac:dyDescent="0.3">
      <c r="A101" s="33" t="s">
        <v>98</v>
      </c>
      <c r="B101" s="33"/>
      <c r="C101" s="50"/>
      <c r="D101" s="9"/>
    </row>
    <row r="102" spans="1:4" ht="55.2" x14ac:dyDescent="0.3">
      <c r="A102" s="32" t="s">
        <v>99</v>
      </c>
      <c r="B102" s="14" t="s">
        <v>100</v>
      </c>
      <c r="C102" s="25"/>
      <c r="D102" s="11" t="e">
        <f>#REF!+#REF!+#REF!+'99А'!D95+#REF!</f>
        <v>#REF!</v>
      </c>
    </row>
    <row r="103" spans="1:4" ht="15.6" x14ac:dyDescent="0.3">
      <c r="A103" s="33" t="s">
        <v>93</v>
      </c>
      <c r="B103" s="33"/>
      <c r="C103" s="50"/>
      <c r="D103" s="9"/>
    </row>
    <row r="104" spans="1:4" ht="27.6" x14ac:dyDescent="0.3">
      <c r="A104" s="53" t="s">
        <v>95</v>
      </c>
      <c r="B104" s="14" t="s">
        <v>94</v>
      </c>
      <c r="C104" s="3"/>
      <c r="D104" s="11" t="e">
        <f>#REF!+#REF!</f>
        <v>#REF!</v>
      </c>
    </row>
    <row r="105" spans="1:4" x14ac:dyDescent="0.3">
      <c r="A105" s="54"/>
      <c r="B105" s="14" t="s">
        <v>97</v>
      </c>
      <c r="C105" s="25"/>
      <c r="D105" s="11" t="e">
        <f>D104</f>
        <v>#REF!</v>
      </c>
    </row>
    <row r="106" spans="1:4" ht="27.6" x14ac:dyDescent="0.3">
      <c r="A106" s="55"/>
      <c r="B106" s="14" t="s">
        <v>96</v>
      </c>
      <c r="C106" s="3"/>
      <c r="D106" s="11">
        <v>0</v>
      </c>
    </row>
    <row r="107" spans="1:4" ht="18" x14ac:dyDescent="0.35">
      <c r="A107" s="19"/>
      <c r="B107" s="30"/>
      <c r="C107" s="31"/>
      <c r="D107" s="28"/>
    </row>
    <row r="108" spans="1:4" x14ac:dyDescent="0.3">
      <c r="A108" s="34" t="s">
        <v>58</v>
      </c>
      <c r="B108" s="34"/>
      <c r="C108" s="7"/>
      <c r="D108" s="11" t="e">
        <f>#REF!+#REF!+#REF!+#REF!+#REF!+#REF!+#REF!+#REF!+#REF!+#REF!+#REF!+#REF!+#REF!+#REF!+#REF!+#REF!+#REF!+#REF!+#REF!+#REF!+'99А'!D100+#REF!+#REF!+#REF!+#REF!+#REF!</f>
        <v>#REF!</v>
      </c>
    </row>
    <row r="109" spans="1:4" x14ac:dyDescent="0.3">
      <c r="A109" s="29" t="s">
        <v>83</v>
      </c>
      <c r="D109" s="9"/>
    </row>
  </sheetData>
  <mergeCells count="51">
    <mergeCell ref="A101:C101"/>
    <mergeCell ref="A103:C103"/>
    <mergeCell ref="A104:A106"/>
    <mergeCell ref="A108:B108"/>
    <mergeCell ref="A5:C5"/>
    <mergeCell ref="B36:C36"/>
    <mergeCell ref="B40:C40"/>
    <mergeCell ref="B43:C43"/>
    <mergeCell ref="A50:B50"/>
    <mergeCell ref="A52:B52"/>
    <mergeCell ref="A53:C53"/>
    <mergeCell ref="A54:A61"/>
    <mergeCell ref="C54:C56"/>
    <mergeCell ref="C57:C58"/>
    <mergeCell ref="B61:C61"/>
    <mergeCell ref="A87:B87"/>
    <mergeCell ref="A1:C1"/>
    <mergeCell ref="A2:C2"/>
    <mergeCell ref="A3:C3"/>
    <mergeCell ref="A4:C4"/>
    <mergeCell ref="A51:B51"/>
    <mergeCell ref="A6:B6"/>
    <mergeCell ref="A7:A11"/>
    <mergeCell ref="A12:B12"/>
    <mergeCell ref="A13:A17"/>
    <mergeCell ref="A18:B18"/>
    <mergeCell ref="A19:A49"/>
    <mergeCell ref="B19:C19"/>
    <mergeCell ref="B23:C23"/>
    <mergeCell ref="B28:C28"/>
    <mergeCell ref="B31:C31"/>
    <mergeCell ref="B38:C38"/>
    <mergeCell ref="A62:A69"/>
    <mergeCell ref="C62:C64"/>
    <mergeCell ref="C65:C66"/>
    <mergeCell ref="B69:C69"/>
    <mergeCell ref="A70:A77"/>
    <mergeCell ref="C70:C72"/>
    <mergeCell ref="C73:C74"/>
    <mergeCell ref="B77:C77"/>
    <mergeCell ref="A78:A85"/>
    <mergeCell ref="C78:C80"/>
    <mergeCell ref="C81:C82"/>
    <mergeCell ref="B85:C85"/>
    <mergeCell ref="A86:B86"/>
    <mergeCell ref="A99:A100"/>
    <mergeCell ref="A89:A93"/>
    <mergeCell ref="A94:D94"/>
    <mergeCell ref="A95:A97"/>
    <mergeCell ref="A88:C88"/>
    <mergeCell ref="A98:D98"/>
  </mergeCells>
  <conditionalFormatting sqref="B89">
    <cfRule type="duplicateValues" dxfId="4" priority="4"/>
  </conditionalFormatting>
  <conditionalFormatting sqref="B91">
    <cfRule type="duplicateValues" dxfId="3" priority="3"/>
  </conditionalFormatting>
  <conditionalFormatting sqref="B95">
    <cfRule type="duplicateValues" dxfId="2" priority="2"/>
  </conditionalFormatting>
  <conditionalFormatting sqref="B99">
    <cfRule type="duplicateValues" dxfId="1" priority="1"/>
  </conditionalFormatting>
  <conditionalFormatting sqref="B107 B97">
    <cfRule type="duplicateValues" dxfId="0" priority="5"/>
  </conditionalFormatting>
  <pageMargins left="0.70866141732283472" right="0.70866141732283472" top="0" bottom="0" header="0.31496062992125984" footer="0.31496062992125984"/>
  <pageSetup paperSize="9"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99А</vt:lpstr>
      <vt:lpstr>СВОД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2020-07-22T12:19:55Z</dcterms:modified>
</cp:coreProperties>
</file>