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1515" windowWidth="23715" windowHeight="10155"/>
  </bookViews>
  <sheets>
    <sheet name="55" sheetId="1" r:id="rId1"/>
  </sheets>
  <calcPr calcId="144525"/>
</workbook>
</file>

<file path=xl/calcChain.xml><?xml version="1.0" encoding="utf-8"?>
<calcChain xmlns="http://schemas.openxmlformats.org/spreadsheetml/2006/main">
  <c r="D12" i="1" l="1"/>
  <c r="D14" i="1" s="1"/>
  <c r="D13" i="1"/>
  <c r="D19" i="1"/>
  <c r="D21" i="1"/>
  <c r="D31" i="1"/>
  <c r="D38" i="1"/>
  <c r="D54" i="1"/>
  <c r="D56" i="1" s="1"/>
  <c r="D58" i="1" s="1"/>
  <c r="D67" i="1"/>
  <c r="D92" i="1" s="1"/>
  <c r="D68" i="1"/>
  <c r="D69" i="1"/>
  <c r="D70" i="1"/>
  <c r="D71" i="1"/>
  <c r="D72" i="1"/>
  <c r="D73" i="1"/>
  <c r="D75" i="1"/>
  <c r="D83" i="1"/>
  <c r="D91" i="1"/>
  <c r="D93" i="1"/>
  <c r="D95" i="1"/>
  <c r="D96" i="1"/>
  <c r="D57" i="1" l="1"/>
</calcChain>
</file>

<file path=xl/sharedStrings.xml><?xml version="1.0" encoding="utf-8"?>
<sst xmlns="http://schemas.openxmlformats.org/spreadsheetml/2006/main" count="153" uniqueCount="111">
  <si>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</si>
  <si>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</si>
  <si>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Ремонт межпанельных швов, ООО "Студия Комфорта", договор № 370 от 08.04.2021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</si>
  <si>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</si>
  <si>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</si>
  <si>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5. Информация по статье "Капитальный ремонт за счет ранее накопленных средств"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</si>
  <si>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</si>
  <si>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</si>
  <si>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</si>
  <si>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</si>
  <si>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</si>
  <si>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</si>
  <si>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</si>
  <si>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</si>
  <si>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</si>
  <si>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</si>
  <si>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</si>
  <si>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</si>
  <si>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</si>
  <si>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ремонт"(спец.счет 40705810216540001991)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</si>
  <si>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</si>
  <si>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</si>
  <si>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</si>
  <si>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</si>
  <si>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</si>
  <si>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</si>
  <si>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</si>
  <si>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</si>
  <si>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</si>
  <si>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</si>
  <si>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</si>
  <si>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</si>
  <si>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</si>
  <si>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</si>
  <si>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</si>
  <si>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</si>
  <si>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</si>
  <si>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</si>
  <si>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</si>
  <si>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</si>
  <si>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</si>
  <si>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</si>
  <si>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</si>
  <si>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</si>
  <si>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</si>
  <si>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</si>
  <si>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</si>
  <si>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</si>
  <si>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</si>
  <si>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</si>
  <si>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</si>
  <si>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</si>
  <si>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</si>
  <si>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</si>
  <si>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</si>
  <si>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</si>
  <si>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ООО "Аварийная служба "ДОМОВОЙ"  договор № 401 от 06.07.2021, № 431 от 20.07.2021г.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</si>
  <si>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</si>
  <si>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</si>
  <si>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</si>
  <si>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</si>
  <si>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</si>
  <si>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</si>
  <si>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</si>
  <si>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</si>
  <si>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</si>
  <si>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</si>
  <si>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</si>
  <si>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</si>
  <si>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</si>
  <si>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</si>
  <si>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ООО "Метроконтроль"</t>
  </si>
  <si>
    <t>Поверка преобразователя расходомера</t>
  </si>
  <si>
    <t>ООО "Крейт"</t>
  </si>
  <si>
    <t>Поверка (ремонт) тепловычислителя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</si>
  <si>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</si>
  <si>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</si>
  <si>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</si>
  <si>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</si>
  <si>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</si>
  <si>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</si>
  <si>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</si>
  <si>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</si>
  <si>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</si>
  <si>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</si>
  <si>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</si>
  <si>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</si>
  <si>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</si>
  <si>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</si>
  <si>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</si>
  <si>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</si>
  <si>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</si>
  <si>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</si>
  <si>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</si>
  <si>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</si>
  <si>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</si>
  <si>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</si>
  <si>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</si>
  <si>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</si>
  <si>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</si>
  <si>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</si>
  <si>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</si>
  <si>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</si>
  <si>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</si>
  <si>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</si>
  <si>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</si>
  <si>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- 11678,0 м2, в т.ч. площадь жилых помещений - 11613,9 м2, площадь нежилых помещений - 64,10 м2</t>
  </si>
  <si>
    <t>по адресу: Свердловская область, г. Екатеринбург,  ул. Викулова д.№55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</si>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</sst>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zoomScale="98" zoomScaleNormal="98" workbookViewId="0">
      <selection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3" customWidth="1"/>
    <col min="4" max="4" width="12.140625" style="2" customWidth="1"/>
    <col min="5" max="5" width="6" style="1" customWidth="1"/>
    <col min="6" max="16384" width="9.140625" style="1"/>
  </cols>
  <sheetData>
    <row r="1" spans="1:4" x14ac:dyDescent="0.25">
      <c r="A1" s="46" t="s">
        <v>110</v>
      </c>
      <c r="B1" s="46"/>
      <c r="C1" s="46"/>
    </row>
    <row r="2" spans="1:4" x14ac:dyDescent="0.25">
      <c r="A2" s="47" t="s">
        <v>109</v>
      </c>
      <c r="B2" s="47"/>
      <c r="C2" s="47"/>
    </row>
    <row r="3" spans="1:4" x14ac:dyDescent="0.25">
      <c r="A3" s="46" t="s">
        <v>108</v>
      </c>
      <c r="B3" s="46"/>
      <c r="C3" s="46"/>
    </row>
    <row r="4" spans="1:4" ht="15.75" x14ac:dyDescent="0.25">
      <c r="A4" s="45" t="s">
        <v>107</v>
      </c>
      <c r="B4" s="45"/>
      <c r="C4" s="45"/>
    </row>
    <row r="5" spans="1:4" x14ac:dyDescent="0.25">
      <c r="A5" s="44" t="s">
        <v>106</v>
      </c>
      <c r="B5" s="44"/>
      <c r="C5" s="44"/>
    </row>
    <row r="6" spans="1:4" ht="15.75" x14ac:dyDescent="0.25">
      <c r="A6" s="13" t="s">
        <v>105</v>
      </c>
      <c r="B6" s="13"/>
      <c r="C6" s="13"/>
      <c r="D6" s="43"/>
    </row>
    <row r="7" spans="1:4" x14ac:dyDescent="0.25">
      <c r="A7" s="33" t="s">
        <v>104</v>
      </c>
      <c r="B7" s="42"/>
      <c r="C7" s="32" t="s">
        <v>103</v>
      </c>
      <c r="D7" s="41" t="s">
        <v>102</v>
      </c>
    </row>
    <row r="8" spans="1:4" x14ac:dyDescent="0.25">
      <c r="A8" s="27" t="s">
        <v>101</v>
      </c>
      <c r="B8" s="23" t="s">
        <v>100</v>
      </c>
      <c r="C8" s="23"/>
      <c r="D8" s="22">
        <v>3903873.4</v>
      </c>
    </row>
    <row r="9" spans="1:4" x14ac:dyDescent="0.25">
      <c r="A9" s="27"/>
      <c r="B9" s="23" t="s">
        <v>99</v>
      </c>
      <c r="C9" s="23"/>
      <c r="D9" s="22">
        <v>21581.23</v>
      </c>
    </row>
    <row r="10" spans="1:4" x14ac:dyDescent="0.25">
      <c r="A10" s="27"/>
      <c r="B10" s="23" t="s">
        <v>98</v>
      </c>
      <c r="C10" s="23"/>
      <c r="D10" s="22">
        <v>640682.89</v>
      </c>
    </row>
    <row r="11" spans="1:4" x14ac:dyDescent="0.25">
      <c r="A11" s="27"/>
      <c r="B11" s="23" t="s">
        <v>97</v>
      </c>
      <c r="C11" s="23"/>
      <c r="D11" s="22">
        <v>3541.82</v>
      </c>
    </row>
    <row r="12" spans="1:4" s="31" customFormat="1" x14ac:dyDescent="0.25">
      <c r="A12" s="27"/>
      <c r="B12" s="35" t="s">
        <v>90</v>
      </c>
      <c r="C12" s="35"/>
      <c r="D12" s="6">
        <f>SUM(D8:D11)</f>
        <v>4569679.34</v>
      </c>
    </row>
    <row r="13" spans="1:4" s="31" customFormat="1" x14ac:dyDescent="0.25">
      <c r="A13" s="27"/>
      <c r="B13" s="35" t="s">
        <v>45</v>
      </c>
      <c r="C13" s="35"/>
      <c r="D13" s="22">
        <f>D55</f>
        <v>22800</v>
      </c>
    </row>
    <row r="14" spans="1:4" s="31" customFormat="1" x14ac:dyDescent="0.25">
      <c r="A14" s="34" t="s">
        <v>96</v>
      </c>
      <c r="B14" s="33"/>
      <c r="C14" s="32"/>
      <c r="D14" s="6">
        <f>D12+D13</f>
        <v>4592479.34</v>
      </c>
    </row>
    <row r="15" spans="1:4" x14ac:dyDescent="0.25">
      <c r="A15" s="27" t="s">
        <v>95</v>
      </c>
      <c r="B15" s="23" t="s">
        <v>94</v>
      </c>
      <c r="C15" s="23"/>
      <c r="D15" s="22">
        <v>3977687.8</v>
      </c>
    </row>
    <row r="16" spans="1:4" x14ac:dyDescent="0.25">
      <c r="A16" s="27"/>
      <c r="B16" s="23" t="s">
        <v>93</v>
      </c>
      <c r="C16" s="23"/>
      <c r="D16" s="22">
        <v>15988.09</v>
      </c>
    </row>
    <row r="17" spans="1:4" x14ac:dyDescent="0.25">
      <c r="A17" s="27"/>
      <c r="B17" s="23" t="s">
        <v>92</v>
      </c>
      <c r="C17" s="23"/>
      <c r="D17" s="22">
        <v>640899.93000000005</v>
      </c>
    </row>
    <row r="18" spans="1:4" x14ac:dyDescent="0.25">
      <c r="A18" s="27"/>
      <c r="B18" s="23" t="s">
        <v>91</v>
      </c>
      <c r="C18" s="23"/>
      <c r="D18" s="22">
        <v>2623.86</v>
      </c>
    </row>
    <row r="19" spans="1:4" s="31" customFormat="1" x14ac:dyDescent="0.25">
      <c r="A19" s="27"/>
      <c r="B19" s="35" t="s">
        <v>90</v>
      </c>
      <c r="C19" s="35"/>
      <c r="D19" s="6">
        <f>SUM(D15:D18)</f>
        <v>4637199.68</v>
      </c>
    </row>
    <row r="20" spans="1:4" s="31" customFormat="1" x14ac:dyDescent="0.25">
      <c r="A20" s="27"/>
      <c r="B20" s="35" t="s">
        <v>45</v>
      </c>
      <c r="C20" s="35"/>
      <c r="D20" s="22">
        <v>25007.919999999998</v>
      </c>
    </row>
    <row r="21" spans="1:4" s="31" customFormat="1" x14ac:dyDescent="0.25">
      <c r="A21" s="34" t="s">
        <v>89</v>
      </c>
      <c r="B21" s="33"/>
      <c r="C21" s="32"/>
      <c r="D21" s="6">
        <f>D19+D20</f>
        <v>4662207.5999999996</v>
      </c>
    </row>
    <row r="22" spans="1:4" s="31" customFormat="1" x14ac:dyDescent="0.25">
      <c r="A22" s="27" t="s">
        <v>88</v>
      </c>
      <c r="B22" s="37" t="s">
        <v>87</v>
      </c>
      <c r="C22" s="36"/>
      <c r="D22" s="6"/>
    </row>
    <row r="23" spans="1:4" ht="30" x14ac:dyDescent="0.25">
      <c r="A23" s="27"/>
      <c r="B23" s="23" t="s">
        <v>86</v>
      </c>
      <c r="C23" s="40" t="s">
        <v>85</v>
      </c>
      <c r="D23" s="22">
        <v>74975.100000000006</v>
      </c>
    </row>
    <row r="24" spans="1:4" x14ac:dyDescent="0.25">
      <c r="A24" s="27"/>
      <c r="B24" s="23" t="s">
        <v>50</v>
      </c>
      <c r="C24" s="40"/>
      <c r="D24" s="22">
        <v>168444.51</v>
      </c>
    </row>
    <row r="25" spans="1:4" s="31" customFormat="1" x14ac:dyDescent="0.25">
      <c r="A25" s="27"/>
      <c r="B25" s="37" t="s">
        <v>84</v>
      </c>
      <c r="C25" s="36"/>
      <c r="D25" s="6"/>
    </row>
    <row r="26" spans="1:4" ht="45" x14ac:dyDescent="0.25">
      <c r="A26" s="27"/>
      <c r="B26" s="23" t="s">
        <v>83</v>
      </c>
      <c r="C26" s="40" t="s">
        <v>82</v>
      </c>
      <c r="D26" s="22">
        <v>1224.72</v>
      </c>
    </row>
    <row r="27" spans="1:4" ht="28.5" customHeight="1" x14ac:dyDescent="0.25">
      <c r="A27" s="27"/>
      <c r="B27" s="23" t="s">
        <v>81</v>
      </c>
      <c r="C27" s="40" t="s">
        <v>80</v>
      </c>
      <c r="D27" s="22">
        <v>281186.26</v>
      </c>
    </row>
    <row r="28" spans="1:4" ht="15.75" customHeight="1" x14ac:dyDescent="0.25">
      <c r="A28" s="27"/>
      <c r="B28" s="23" t="s">
        <v>79</v>
      </c>
      <c r="C28" s="40"/>
      <c r="D28" s="22">
        <v>645148.80000000005</v>
      </c>
    </row>
    <row r="29" spans="1:4" ht="18" customHeight="1" x14ac:dyDescent="0.25">
      <c r="A29" s="27"/>
      <c r="B29" s="23" t="s">
        <v>78</v>
      </c>
      <c r="C29" s="40" t="s">
        <v>77</v>
      </c>
      <c r="D29" s="22">
        <v>29055.16</v>
      </c>
    </row>
    <row r="30" spans="1:4" s="31" customFormat="1" x14ac:dyDescent="0.25">
      <c r="A30" s="27"/>
      <c r="B30" s="37" t="s">
        <v>76</v>
      </c>
      <c r="C30" s="36"/>
      <c r="D30" s="6"/>
    </row>
    <row r="31" spans="1:4" x14ac:dyDescent="0.25">
      <c r="A31" s="27"/>
      <c r="B31" s="23" t="s">
        <v>75</v>
      </c>
      <c r="C31" s="40"/>
      <c r="D31" s="22">
        <f>D10+D11</f>
        <v>644224.71</v>
      </c>
    </row>
    <row r="32" spans="1:4" x14ac:dyDescent="0.25">
      <c r="A32" s="27"/>
      <c r="B32" s="23" t="s">
        <v>74</v>
      </c>
      <c r="C32" s="40" t="s">
        <v>73</v>
      </c>
      <c r="D32" s="22">
        <v>3780</v>
      </c>
    </row>
    <row r="33" spans="1:4" x14ac:dyDescent="0.25">
      <c r="A33" s="27"/>
      <c r="B33" s="23" t="s">
        <v>72</v>
      </c>
      <c r="C33" s="40" t="s">
        <v>71</v>
      </c>
      <c r="D33" s="22">
        <v>5600</v>
      </c>
    </row>
    <row r="34" spans="1:4" ht="30" x14ac:dyDescent="0.25">
      <c r="A34" s="27"/>
      <c r="B34" s="23" t="s">
        <v>70</v>
      </c>
      <c r="C34" s="40" t="s">
        <v>69</v>
      </c>
      <c r="D34" s="22">
        <v>5156.25</v>
      </c>
    </row>
    <row r="35" spans="1:4" x14ac:dyDescent="0.25">
      <c r="A35" s="27"/>
      <c r="B35" s="23" t="s">
        <v>50</v>
      </c>
      <c r="C35" s="40"/>
      <c r="D35" s="22">
        <v>348582.69</v>
      </c>
    </row>
    <row r="36" spans="1:4" s="31" customFormat="1" x14ac:dyDescent="0.25">
      <c r="A36" s="27"/>
      <c r="B36" s="37" t="s">
        <v>68</v>
      </c>
      <c r="C36" s="36"/>
      <c r="D36" s="6"/>
    </row>
    <row r="37" spans="1:4" x14ac:dyDescent="0.25">
      <c r="A37" s="27"/>
      <c r="B37" s="23" t="s">
        <v>67</v>
      </c>
      <c r="C37" s="40" t="s">
        <v>66</v>
      </c>
      <c r="D37" s="22">
        <v>310529.21000000002</v>
      </c>
    </row>
    <row r="38" spans="1:4" x14ac:dyDescent="0.25">
      <c r="A38" s="27"/>
      <c r="B38" s="23" t="s">
        <v>65</v>
      </c>
      <c r="C38" s="40" t="s">
        <v>64</v>
      </c>
      <c r="D38" s="22">
        <f>3508+7952</f>
        <v>11460</v>
      </c>
    </row>
    <row r="39" spans="1:4" ht="45" x14ac:dyDescent="0.25">
      <c r="A39" s="27"/>
      <c r="B39" s="23" t="s">
        <v>63</v>
      </c>
      <c r="C39" s="40" t="s">
        <v>62</v>
      </c>
      <c r="D39" s="22">
        <v>1777.98</v>
      </c>
    </row>
    <row r="40" spans="1:4" x14ac:dyDescent="0.25">
      <c r="A40" s="27"/>
      <c r="B40" s="23" t="s">
        <v>50</v>
      </c>
      <c r="C40" s="40"/>
      <c r="D40" s="22">
        <v>93774.49</v>
      </c>
    </row>
    <row r="41" spans="1:4" s="31" customFormat="1" x14ac:dyDescent="0.25">
      <c r="A41" s="27"/>
      <c r="B41" s="37" t="s">
        <v>61</v>
      </c>
      <c r="C41" s="36"/>
      <c r="D41" s="6"/>
    </row>
    <row r="42" spans="1:4" x14ac:dyDescent="0.25">
      <c r="A42" s="27"/>
      <c r="B42" s="23" t="s">
        <v>60</v>
      </c>
      <c r="C42" s="40" t="s">
        <v>59</v>
      </c>
      <c r="D42" s="22">
        <v>135867</v>
      </c>
    </row>
    <row r="43" spans="1:4" s="31" customFormat="1" x14ac:dyDescent="0.25">
      <c r="A43" s="27"/>
      <c r="B43" s="37" t="s">
        <v>58</v>
      </c>
      <c r="C43" s="36"/>
      <c r="D43" s="6"/>
    </row>
    <row r="44" spans="1:4" s="31" customFormat="1" ht="30" x14ac:dyDescent="0.25">
      <c r="A44" s="27"/>
      <c r="B44" s="39" t="s">
        <v>57</v>
      </c>
      <c r="C44" s="9" t="s">
        <v>56</v>
      </c>
      <c r="D44" s="22">
        <v>7500</v>
      </c>
    </row>
    <row r="45" spans="1:4" x14ac:dyDescent="0.25">
      <c r="A45" s="27"/>
      <c r="B45" s="39" t="s">
        <v>50</v>
      </c>
      <c r="C45" s="39"/>
      <c r="D45" s="22">
        <v>139765.5</v>
      </c>
    </row>
    <row r="46" spans="1:4" s="31" customFormat="1" x14ac:dyDescent="0.25">
      <c r="A46" s="27"/>
      <c r="B46" s="37" t="s">
        <v>55</v>
      </c>
      <c r="C46" s="36"/>
      <c r="D46" s="6"/>
    </row>
    <row r="47" spans="1:4" s="31" customFormat="1" ht="24" x14ac:dyDescent="0.25">
      <c r="A47" s="27"/>
      <c r="B47" s="23" t="s">
        <v>54</v>
      </c>
      <c r="C47" s="38" t="s">
        <v>53</v>
      </c>
      <c r="D47" s="22">
        <v>6751.93</v>
      </c>
    </row>
    <row r="48" spans="1:4" x14ac:dyDescent="0.25">
      <c r="A48" s="27"/>
      <c r="B48" s="23" t="s">
        <v>52</v>
      </c>
      <c r="C48" s="23"/>
      <c r="D48" s="22">
        <v>53362.54</v>
      </c>
    </row>
    <row r="49" spans="1:5" x14ac:dyDescent="0.25">
      <c r="A49" s="27"/>
      <c r="B49" s="23" t="s">
        <v>50</v>
      </c>
      <c r="C49" s="23"/>
      <c r="D49" s="22">
        <v>82054.320000000007</v>
      </c>
    </row>
    <row r="50" spans="1:5" s="31" customFormat="1" x14ac:dyDescent="0.25">
      <c r="A50" s="27"/>
      <c r="B50" s="37" t="s">
        <v>51</v>
      </c>
      <c r="C50" s="36"/>
      <c r="D50" s="6"/>
    </row>
    <row r="51" spans="1:5" x14ac:dyDescent="0.25">
      <c r="A51" s="27"/>
      <c r="B51" s="23" t="s">
        <v>50</v>
      </c>
      <c r="C51" s="23"/>
      <c r="D51" s="22">
        <v>900969.64</v>
      </c>
    </row>
    <row r="52" spans="1:5" x14ac:dyDescent="0.25">
      <c r="A52" s="27"/>
      <c r="B52" s="23" t="s">
        <v>49</v>
      </c>
      <c r="C52" s="23"/>
      <c r="D52" s="22">
        <v>52322.59</v>
      </c>
    </row>
    <row r="53" spans="1:5" ht="30" x14ac:dyDescent="0.25">
      <c r="A53" s="27"/>
      <c r="B53" s="23" t="s">
        <v>48</v>
      </c>
      <c r="C53" s="23" t="s">
        <v>47</v>
      </c>
      <c r="D53" s="22">
        <v>356538.73</v>
      </c>
    </row>
    <row r="54" spans="1:5" s="31" customFormat="1" x14ac:dyDescent="0.25">
      <c r="A54" s="27"/>
      <c r="B54" s="35" t="s">
        <v>46</v>
      </c>
      <c r="C54" s="23"/>
      <c r="D54" s="6">
        <f>SUM(D23:D53)</f>
        <v>4360052.1300000008</v>
      </c>
    </row>
    <row r="55" spans="1:5" s="31" customFormat="1" x14ac:dyDescent="0.25">
      <c r="A55" s="27"/>
      <c r="B55" s="35" t="s">
        <v>45</v>
      </c>
      <c r="C55" s="23" t="s">
        <v>44</v>
      </c>
      <c r="D55" s="6">
        <v>22800</v>
      </c>
    </row>
    <row r="56" spans="1:5" s="31" customFormat="1" x14ac:dyDescent="0.25">
      <c r="A56" s="34" t="s">
        <v>43</v>
      </c>
      <c r="B56" s="33"/>
      <c r="C56" s="32"/>
      <c r="D56" s="6">
        <f>D54+D55</f>
        <v>4382852.1300000008</v>
      </c>
    </row>
    <row r="57" spans="1:5" x14ac:dyDescent="0.25">
      <c r="A57" s="8" t="s">
        <v>42</v>
      </c>
      <c r="B57" s="30"/>
      <c r="C57" s="29"/>
      <c r="D57" s="6">
        <f>D14-D56</f>
        <v>209627.20999999903</v>
      </c>
      <c r="E57" s="2"/>
    </row>
    <row r="58" spans="1:5" x14ac:dyDescent="0.25">
      <c r="A58" s="8" t="s">
        <v>41</v>
      </c>
      <c r="B58" s="30"/>
      <c r="C58" s="29"/>
      <c r="D58" s="6">
        <f>D21-D56</f>
        <v>279355.46999999881</v>
      </c>
    </row>
    <row r="59" spans="1:5" ht="15.75" x14ac:dyDescent="0.25">
      <c r="A59" s="13" t="s">
        <v>40</v>
      </c>
      <c r="B59" s="13"/>
      <c r="C59" s="13"/>
      <c r="D59" s="28"/>
    </row>
    <row r="60" spans="1:5" x14ac:dyDescent="0.25">
      <c r="A60" s="27" t="s">
        <v>39</v>
      </c>
      <c r="B60" s="23" t="s">
        <v>33</v>
      </c>
      <c r="C60" s="25" t="s">
        <v>32</v>
      </c>
      <c r="D60" s="22">
        <v>1580977.33</v>
      </c>
    </row>
    <row r="61" spans="1:5" x14ac:dyDescent="0.25">
      <c r="A61" s="27"/>
      <c r="B61" s="23" t="s">
        <v>31</v>
      </c>
      <c r="C61" s="26"/>
      <c r="D61" s="22">
        <v>440607.82</v>
      </c>
    </row>
    <row r="62" spans="1:5" x14ac:dyDescent="0.25">
      <c r="A62" s="27"/>
      <c r="B62" s="23" t="s">
        <v>30</v>
      </c>
      <c r="C62" s="24"/>
      <c r="D62" s="22">
        <v>3517813.87</v>
      </c>
    </row>
    <row r="63" spans="1:5" x14ac:dyDescent="0.25">
      <c r="A63" s="27"/>
      <c r="B63" s="23" t="s">
        <v>29</v>
      </c>
      <c r="C63" s="25" t="s">
        <v>28</v>
      </c>
      <c r="D63" s="22">
        <v>557140</v>
      </c>
    </row>
    <row r="64" spans="1:5" x14ac:dyDescent="0.25">
      <c r="A64" s="27"/>
      <c r="B64" s="23" t="s">
        <v>27</v>
      </c>
      <c r="C64" s="24"/>
      <c r="D64" s="22">
        <v>670728.37</v>
      </c>
    </row>
    <row r="65" spans="1:5" x14ac:dyDescent="0.25">
      <c r="A65" s="27"/>
      <c r="B65" s="23" t="s">
        <v>26</v>
      </c>
      <c r="C65" s="9" t="s">
        <v>25</v>
      </c>
      <c r="D65" s="22">
        <v>1791348.45</v>
      </c>
    </row>
    <row r="66" spans="1:5" x14ac:dyDescent="0.25">
      <c r="A66" s="27"/>
      <c r="B66" s="23" t="s">
        <v>24</v>
      </c>
      <c r="C66" s="9" t="s">
        <v>23</v>
      </c>
      <c r="D66" s="22">
        <v>673844.71</v>
      </c>
    </row>
    <row r="67" spans="1:5" x14ac:dyDescent="0.25">
      <c r="A67" s="27"/>
      <c r="B67" s="21" t="s">
        <v>38</v>
      </c>
      <c r="C67" s="20"/>
      <c r="D67" s="6">
        <f>SUM(D60:D66)</f>
        <v>9232460.5500000007</v>
      </c>
      <c r="E67" s="2"/>
    </row>
    <row r="68" spans="1:5" x14ac:dyDescent="0.25">
      <c r="A68" s="27" t="s">
        <v>37</v>
      </c>
      <c r="B68" s="23" t="s">
        <v>33</v>
      </c>
      <c r="C68" s="25" t="s">
        <v>32</v>
      </c>
      <c r="D68" s="22">
        <f>1565882.57+79520.35</f>
        <v>1645402.9200000002</v>
      </c>
    </row>
    <row r="69" spans="1:5" x14ac:dyDescent="0.25">
      <c r="A69" s="27"/>
      <c r="B69" s="23" t="s">
        <v>31</v>
      </c>
      <c r="C69" s="26"/>
      <c r="D69" s="22">
        <f>428895.96+19383.96</f>
        <v>448279.92000000004</v>
      </c>
    </row>
    <row r="70" spans="1:5" x14ac:dyDescent="0.25">
      <c r="A70" s="27"/>
      <c r="B70" s="23" t="s">
        <v>30</v>
      </c>
      <c r="C70" s="24"/>
      <c r="D70" s="22">
        <f>3601185.69+11051.87</f>
        <v>3612237.56</v>
      </c>
    </row>
    <row r="71" spans="1:5" x14ac:dyDescent="0.25">
      <c r="A71" s="27"/>
      <c r="B71" s="23" t="s">
        <v>29</v>
      </c>
      <c r="C71" s="25" t="s">
        <v>28</v>
      </c>
      <c r="D71" s="22">
        <f>561722.3+238.99+22055.42</f>
        <v>584016.71000000008</v>
      </c>
    </row>
    <row r="72" spans="1:5" x14ac:dyDescent="0.25">
      <c r="A72" s="27"/>
      <c r="B72" s="23" t="s">
        <v>27</v>
      </c>
      <c r="C72" s="24"/>
      <c r="D72" s="22">
        <f>665296.38+147.19+31251.16</f>
        <v>696694.73</v>
      </c>
    </row>
    <row r="73" spans="1:5" x14ac:dyDescent="0.25">
      <c r="A73" s="27"/>
      <c r="B73" s="23" t="s">
        <v>26</v>
      </c>
      <c r="C73" s="9" t="s">
        <v>25</v>
      </c>
      <c r="D73" s="22">
        <f>1367548.57+488689.04</f>
        <v>1856237.61</v>
      </c>
    </row>
    <row r="74" spans="1:5" x14ac:dyDescent="0.25">
      <c r="A74" s="27"/>
      <c r="B74" s="23" t="s">
        <v>24</v>
      </c>
      <c r="C74" s="9" t="s">
        <v>23</v>
      </c>
      <c r="D74" s="22">
        <v>676614.31</v>
      </c>
    </row>
    <row r="75" spans="1:5" x14ac:dyDescent="0.25">
      <c r="A75" s="27"/>
      <c r="B75" s="21" t="s">
        <v>36</v>
      </c>
      <c r="C75" s="20"/>
      <c r="D75" s="6">
        <f>SUM(D68:D74)</f>
        <v>9519483.7599999998</v>
      </c>
    </row>
    <row r="76" spans="1:5" x14ac:dyDescent="0.25">
      <c r="A76" s="16" t="s">
        <v>35</v>
      </c>
      <c r="B76" s="23" t="s">
        <v>33</v>
      </c>
      <c r="C76" s="25" t="s">
        <v>32</v>
      </c>
      <c r="D76" s="22">
        <v>1626662.26</v>
      </c>
    </row>
    <row r="77" spans="1:5" x14ac:dyDescent="0.25">
      <c r="A77" s="16"/>
      <c r="B77" s="23" t="s">
        <v>31</v>
      </c>
      <c r="C77" s="26"/>
      <c r="D77" s="22">
        <v>371911.22</v>
      </c>
    </row>
    <row r="78" spans="1:5" x14ac:dyDescent="0.25">
      <c r="A78" s="16"/>
      <c r="B78" s="23" t="s">
        <v>30</v>
      </c>
      <c r="C78" s="24"/>
      <c r="D78" s="22">
        <v>3517813.87</v>
      </c>
    </row>
    <row r="79" spans="1:5" x14ac:dyDescent="0.25">
      <c r="A79" s="16"/>
      <c r="B79" s="23" t="s">
        <v>29</v>
      </c>
      <c r="C79" s="25" t="s">
        <v>28</v>
      </c>
      <c r="D79" s="22">
        <v>521267.14</v>
      </c>
    </row>
    <row r="80" spans="1:5" x14ac:dyDescent="0.25">
      <c r="A80" s="16"/>
      <c r="B80" s="23" t="s">
        <v>27</v>
      </c>
      <c r="C80" s="24"/>
      <c r="D80" s="22">
        <v>670202.61</v>
      </c>
    </row>
    <row r="81" spans="1:4" x14ac:dyDescent="0.25">
      <c r="A81" s="16"/>
      <c r="B81" s="23" t="s">
        <v>26</v>
      </c>
      <c r="C81" s="9" t="s">
        <v>25</v>
      </c>
      <c r="D81" s="22">
        <v>1344269.61</v>
      </c>
    </row>
    <row r="82" spans="1:4" x14ac:dyDescent="0.25">
      <c r="A82" s="16"/>
      <c r="B82" s="23" t="s">
        <v>24</v>
      </c>
      <c r="C82" s="9" t="s">
        <v>23</v>
      </c>
      <c r="D82" s="22">
        <v>672477.2</v>
      </c>
    </row>
    <row r="83" spans="1:4" x14ac:dyDescent="0.25">
      <c r="A83" s="16"/>
      <c r="B83" s="21" t="s">
        <v>22</v>
      </c>
      <c r="C83" s="20"/>
      <c r="D83" s="6">
        <f>SUM(D76:D82)</f>
        <v>8724603.9100000001</v>
      </c>
    </row>
    <row r="84" spans="1:4" x14ac:dyDescent="0.25">
      <c r="A84" s="16" t="s">
        <v>34</v>
      </c>
      <c r="B84" s="23" t="s">
        <v>33</v>
      </c>
      <c r="C84" s="25" t="s">
        <v>32</v>
      </c>
      <c r="D84" s="22">
        <v>1626662.26</v>
      </c>
    </row>
    <row r="85" spans="1:4" x14ac:dyDescent="0.25">
      <c r="A85" s="16"/>
      <c r="B85" s="23" t="s">
        <v>31</v>
      </c>
      <c r="C85" s="26"/>
      <c r="D85" s="22">
        <v>371911.22</v>
      </c>
    </row>
    <row r="86" spans="1:4" x14ac:dyDescent="0.25">
      <c r="A86" s="16"/>
      <c r="B86" s="23" t="s">
        <v>30</v>
      </c>
      <c r="C86" s="24"/>
      <c r="D86" s="22">
        <v>3517813.87</v>
      </c>
    </row>
    <row r="87" spans="1:4" x14ac:dyDescent="0.25">
      <c r="A87" s="16"/>
      <c r="B87" s="23" t="s">
        <v>29</v>
      </c>
      <c r="C87" s="25" t="s">
        <v>28</v>
      </c>
      <c r="D87" s="22">
        <v>521267.14</v>
      </c>
    </row>
    <row r="88" spans="1:4" x14ac:dyDescent="0.25">
      <c r="A88" s="16"/>
      <c r="B88" s="23" t="s">
        <v>27</v>
      </c>
      <c r="C88" s="24"/>
      <c r="D88" s="22">
        <v>670202.61</v>
      </c>
    </row>
    <row r="89" spans="1:4" x14ac:dyDescent="0.25">
      <c r="A89" s="16"/>
      <c r="B89" s="23" t="s">
        <v>26</v>
      </c>
      <c r="C89" s="9" t="s">
        <v>25</v>
      </c>
      <c r="D89" s="22">
        <v>1344269.61</v>
      </c>
    </row>
    <row r="90" spans="1:4" x14ac:dyDescent="0.25">
      <c r="A90" s="16"/>
      <c r="B90" s="23" t="s">
        <v>24</v>
      </c>
      <c r="C90" s="9" t="s">
        <v>23</v>
      </c>
      <c r="D90" s="22">
        <v>672477.2</v>
      </c>
    </row>
    <row r="91" spans="1:4" x14ac:dyDescent="0.25">
      <c r="A91" s="16"/>
      <c r="B91" s="21" t="s">
        <v>22</v>
      </c>
      <c r="C91" s="20"/>
      <c r="D91" s="6">
        <f>SUM(D84:D90)</f>
        <v>8724603.9100000001</v>
      </c>
    </row>
    <row r="92" spans="1:4" x14ac:dyDescent="0.25">
      <c r="A92" s="8" t="s">
        <v>21</v>
      </c>
      <c r="B92" s="8"/>
      <c r="C92" s="19"/>
      <c r="D92" s="6">
        <f>D67-D83</f>
        <v>507856.6400000006</v>
      </c>
    </row>
    <row r="93" spans="1:4" x14ac:dyDescent="0.25">
      <c r="A93" s="8" t="s">
        <v>20</v>
      </c>
      <c r="B93" s="8"/>
      <c r="C93" s="19"/>
      <c r="D93" s="6">
        <f>D75-D91</f>
        <v>794879.84999999963</v>
      </c>
    </row>
    <row r="94" spans="1:4" ht="15.75" x14ac:dyDescent="0.25">
      <c r="A94" s="13" t="s">
        <v>19</v>
      </c>
      <c r="B94" s="13"/>
      <c r="C94" s="12"/>
    </row>
    <row r="95" spans="1:4" x14ac:dyDescent="0.25">
      <c r="A95" s="16" t="s">
        <v>18</v>
      </c>
      <c r="B95" s="10" t="s">
        <v>17</v>
      </c>
      <c r="C95" s="19"/>
      <c r="D95" s="6">
        <f>1385757.72+7776.6</f>
        <v>1393534.32</v>
      </c>
    </row>
    <row r="96" spans="1:4" x14ac:dyDescent="0.25">
      <c r="A96" s="16"/>
      <c r="B96" s="10" t="s">
        <v>16</v>
      </c>
      <c r="C96" s="19"/>
      <c r="D96" s="6">
        <f>1535505.14+8358</f>
        <v>1543863.14</v>
      </c>
    </row>
    <row r="97" spans="1:6" ht="30" x14ac:dyDescent="0.25">
      <c r="A97" s="16"/>
      <c r="B97" s="15" t="s">
        <v>15</v>
      </c>
      <c r="C97" s="19"/>
      <c r="D97" s="6">
        <v>359452.72</v>
      </c>
    </row>
    <row r="98" spans="1:6" x14ac:dyDescent="0.25">
      <c r="A98" s="16"/>
      <c r="B98" s="10" t="s">
        <v>14</v>
      </c>
      <c r="C98" s="19"/>
      <c r="D98" s="6">
        <v>7455877.0899999999</v>
      </c>
      <c r="F98" s="2"/>
    </row>
    <row r="99" spans="1:6" x14ac:dyDescent="0.25">
      <c r="A99" s="16"/>
      <c r="B99" s="18" t="s">
        <v>13</v>
      </c>
      <c r="C99" s="17"/>
      <c r="D99" s="6">
        <v>200927.28</v>
      </c>
      <c r="F99" s="2"/>
    </row>
    <row r="100" spans="1:6" ht="18" customHeight="1" x14ac:dyDescent="0.25">
      <c r="A100" s="16"/>
      <c r="B100" s="10" t="s">
        <v>12</v>
      </c>
      <c r="C100" s="9"/>
      <c r="D100" s="6"/>
    </row>
    <row r="101" spans="1:6" ht="15.75" x14ac:dyDescent="0.25">
      <c r="A101" s="12" t="s">
        <v>11</v>
      </c>
      <c r="B101" s="12"/>
      <c r="C101" s="12"/>
      <c r="D101" s="12"/>
    </row>
    <row r="102" spans="1:6" ht="18.75" x14ac:dyDescent="0.3">
      <c r="A102" s="16" t="s">
        <v>10</v>
      </c>
      <c r="B102" s="10" t="s">
        <v>9</v>
      </c>
      <c r="C102" s="14"/>
      <c r="D102" s="6">
        <v>25</v>
      </c>
    </row>
    <row r="103" spans="1:6" ht="18.75" x14ac:dyDescent="0.3">
      <c r="A103" s="16"/>
      <c r="B103" s="10" t="s">
        <v>8</v>
      </c>
      <c r="C103" s="14"/>
      <c r="D103" s="6">
        <v>12</v>
      </c>
    </row>
    <row r="104" spans="1:6" ht="18.75" x14ac:dyDescent="0.3">
      <c r="A104" s="16"/>
      <c r="B104" s="15" t="s">
        <v>7</v>
      </c>
      <c r="C104" s="14"/>
      <c r="D104" s="6">
        <v>826011.68</v>
      </c>
    </row>
    <row r="105" spans="1:6" ht="18.75" x14ac:dyDescent="0.3">
      <c r="A105" s="16"/>
      <c r="B105" s="15" t="s">
        <v>6</v>
      </c>
      <c r="C105" s="14"/>
      <c r="D105" s="6">
        <v>330087</v>
      </c>
    </row>
    <row r="106" spans="1:6" ht="15.75" x14ac:dyDescent="0.25">
      <c r="A106" s="13" t="s">
        <v>5</v>
      </c>
      <c r="B106" s="13"/>
      <c r="C106" s="12"/>
    </row>
    <row r="107" spans="1:6" ht="75" x14ac:dyDescent="0.25">
      <c r="A107" s="11" t="s">
        <v>4</v>
      </c>
      <c r="B107" s="10" t="s">
        <v>3</v>
      </c>
      <c r="C107" s="9" t="s">
        <v>2</v>
      </c>
      <c r="D107" s="6">
        <v>12720</v>
      </c>
    </row>
    <row r="108" spans="1:6" x14ac:dyDescent="0.25">
      <c r="A108" s="8" t="s">
        <v>1</v>
      </c>
      <c r="B108" s="8"/>
      <c r="C108" s="7"/>
      <c r="D108" s="6">
        <v>2449490.0299999998</v>
      </c>
    </row>
    <row r="109" spans="1:6" x14ac:dyDescent="0.25">
      <c r="A109" s="5" t="s">
        <v>0</v>
      </c>
    </row>
    <row r="111" spans="1:6" x14ac:dyDescent="0.25">
      <c r="B111" s="4"/>
    </row>
  </sheetData>
  <mergeCells count="48">
    <mergeCell ref="A8:A13"/>
    <mergeCell ref="C63:C64"/>
    <mergeCell ref="C68:C70"/>
    <mergeCell ref="C71:C72"/>
    <mergeCell ref="B83:C83"/>
    <mergeCell ref="A59:C59"/>
    <mergeCell ref="A92:B92"/>
    <mergeCell ref="A93:B93"/>
    <mergeCell ref="A7:B7"/>
    <mergeCell ref="A56:B56"/>
    <mergeCell ref="A57:B57"/>
    <mergeCell ref="A14:B14"/>
    <mergeCell ref="A15:A20"/>
    <mergeCell ref="A21:B21"/>
    <mergeCell ref="A22:A55"/>
    <mergeCell ref="A1:C1"/>
    <mergeCell ref="A2:C2"/>
    <mergeCell ref="A3:C3"/>
    <mergeCell ref="A4:C4"/>
    <mergeCell ref="A5:C5"/>
    <mergeCell ref="A6:C6"/>
    <mergeCell ref="C84:C86"/>
    <mergeCell ref="C87:C88"/>
    <mergeCell ref="C60:C62"/>
    <mergeCell ref="A101:D101"/>
    <mergeCell ref="A102:A105"/>
    <mergeCell ref="B67:C67"/>
    <mergeCell ref="B75:C75"/>
    <mergeCell ref="A58:B58"/>
    <mergeCell ref="A108:B108"/>
    <mergeCell ref="A60:A67"/>
    <mergeCell ref="A68:A75"/>
    <mergeCell ref="A76:A83"/>
    <mergeCell ref="A84:A91"/>
    <mergeCell ref="A94:C94"/>
    <mergeCell ref="A95:A100"/>
    <mergeCell ref="C76:C78"/>
    <mergeCell ref="C79:C80"/>
    <mergeCell ref="A106:C106"/>
    <mergeCell ref="B22:C22"/>
    <mergeCell ref="B25:C25"/>
    <mergeCell ref="B30:C30"/>
    <mergeCell ref="B36:C36"/>
    <mergeCell ref="B41:C41"/>
    <mergeCell ref="B91:C91"/>
    <mergeCell ref="B43:C43"/>
    <mergeCell ref="B46:C46"/>
    <mergeCell ref="B50:C50"/>
  </mergeCells>
  <conditionalFormatting sqref="B97">
    <cfRule type="duplicateValues" dxfId="4" priority="3"/>
  </conditionalFormatting>
  <conditionalFormatting sqref="B102">
    <cfRule type="duplicateValues" dxfId="3" priority="2"/>
  </conditionalFormatting>
  <conditionalFormatting sqref="B105">
    <cfRule type="duplicateValues" dxfId="2" priority="4"/>
  </conditionalFormatting>
  <conditionalFormatting sqref="B104">
    <cfRule type="duplicateValues" dxfId="1" priority="1"/>
  </conditionalFormatting>
  <conditionalFormatting sqref="B99 B95">
    <cfRule type="duplicateValues" dxfId="0" priority="5"/>
  </conditionalFormatting>
  <pageMargins left="0.23622047244094491" right="0" top="0" bottom="0" header="0.31496062992125984" footer="0.31496062992125984"/>
  <pageSetup paperSize="9" scale="6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2022-03-31T16:05:16Z</dcterms:created>
  <dcterms:modified xsi:type="dcterms:W3CDTF">2022-03-31T16:05:23Z</dcterms:modified>
</cp:coreProperties>
</file>