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60" windowWidth="24435" windowHeight="11010"/>
  </bookViews>
  <sheets>
    <sheet name="611" sheetId="1" r:id="rId1"/>
  </sheets>
  <calcPr calcId="144525"/>
</workbook>
</file>

<file path=xl/calcChain.xml><?xml version="1.0" encoding="utf-8"?>
<calcChain xmlns="http://schemas.openxmlformats.org/spreadsheetml/2006/main">
  <c r="D10" i="1" l="1"/>
  <c r="D12" i="1" s="1"/>
  <c r="D11" i="1"/>
  <c r="D15" i="1"/>
  <c r="D17" i="1"/>
  <c r="D29" i="1"/>
  <c r="D50" i="1"/>
  <c r="D52" i="1" s="1"/>
  <c r="D54" i="1" s="1"/>
  <c r="D63" i="1"/>
  <c r="D88" i="1" s="1"/>
  <c r="D64" i="1"/>
  <c r="D71" i="1" s="1"/>
  <c r="D89" i="1" s="1"/>
  <c r="D65" i="1"/>
  <c r="D67" i="1"/>
  <c r="D68" i="1"/>
  <c r="D69" i="1"/>
  <c r="D79" i="1"/>
  <c r="D87" i="1"/>
  <c r="D53" i="1" l="1"/>
</calcChain>
</file>

<file path=xl/sharedStrings.xml><?xml version="1.0" encoding="utf-8"?>
<sst xmlns="http://schemas.openxmlformats.org/spreadsheetml/2006/main" count="158" uniqueCount="115">
  <si>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</si>
  <si>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</si>
  <si>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на 01.01.2022г</t>
  </si>
  <si>
    <t>Остаток на статье "Аренда ОИ", руб.</t>
  </si>
  <si>
    <t>на оплату консьержа</t>
  </si>
  <si>
    <t>Израсходовано денежных средств по статье "Аренда ОИ", руб.</t>
  </si>
  <si>
    <t>аренда МОП для размещения оборудования от провайдеров</t>
  </si>
  <si>
    <t>на  01.01.2021г.</t>
  </si>
  <si>
    <t>Остаток денежных средств по статье "Аренда ОИ"</t>
  </si>
  <si>
    <t>Информация о движении денежных средств по статье "Аренда общего имущества"</t>
  </si>
  <si>
    <t>6. Информация о движении денежных средств по статье "Аренда общего имущества"</t>
  </si>
  <si>
    <t>Выплачено, руб.</t>
  </si>
  <si>
    <t>в том числе аренда МОП по ставке содержания жилья, руб.</t>
  </si>
  <si>
    <t>Начислено населению за отчетный период, руб</t>
  </si>
  <si>
    <t>Движение денежных средств по статье "Консьерж. Старшие по домам (подъездам)"</t>
  </si>
  <si>
    <t>5. Информация по статье "Консьерж. Старшие по домам (подъездам)"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</si>
  <si>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</si>
  <si>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</si>
  <si>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</si>
  <si>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</si>
  <si>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</si>
  <si>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</si>
  <si>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</si>
  <si>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</si>
  <si>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</si>
  <si>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</si>
  <si>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</si>
  <si>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Движение денежных средств по статье "Капитальный ремонт"</t>
  </si>
  <si>
    <t>3. Информация по статье "Капитальный ремонт" (40705810116540001936)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</si>
  <si>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</si>
  <si>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</si>
  <si>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</si>
  <si>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</si>
  <si>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</si>
  <si>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</si>
  <si>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</si>
  <si>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</si>
  <si>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</si>
  <si>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</si>
  <si>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</si>
  <si>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</si>
  <si>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</si>
  <si>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</si>
  <si>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</si>
  <si>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</si>
  <si>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</si>
  <si>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</si>
  <si>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</si>
  <si>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</si>
  <si>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</si>
  <si>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</si>
  <si>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</si>
  <si>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</si>
  <si>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</si>
  <si>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</si>
  <si>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</si>
  <si>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</si>
  <si>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</si>
  <si>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</si>
  <si>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</si>
  <si>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</si>
  <si>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</si>
  <si>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</si>
  <si>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</si>
  <si>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</si>
  <si>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ООО "Аварийная служба "ДОМОВОЙ"  договор № 519 от 12.08.2021г.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</si>
  <si>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</si>
  <si>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</si>
  <si>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</si>
  <si>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</si>
  <si>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</si>
  <si>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</si>
  <si>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</si>
  <si>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</si>
  <si>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</si>
  <si>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</si>
  <si>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</si>
  <si>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</si>
  <si>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</si>
  <si>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</si>
  <si>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</si>
  <si>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</si>
  <si>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Расчистка территории спец.техникой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</si>
  <si>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</si>
  <si>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</si>
  <si>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</si>
  <si>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</si>
  <si>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</si>
  <si>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</si>
  <si>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</si>
  <si>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</si>
  <si>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Ремонт межпанельных швов ООО "Студия комфорта" Договор № 369 от 08.04.2021</t>
  </si>
  <si>
    <t>Работы, выполненные силами подрядных организации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</si>
  <si>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</si>
  <si>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</si>
  <si>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</si>
  <si>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</si>
  <si>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</si>
  <si>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</si>
  <si>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</si>
  <si>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</si>
  <si>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</si>
  <si>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</si>
  <si>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</si>
  <si>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</si>
  <si>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</si>
  <si>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</si>
  <si>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</si>
  <si>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</si>
  <si>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</si>
  <si>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- 5903,84 м2, в т.ч. площадь жилых помещений - 5903,84 м2, площадь нежилых помещений - 0,00 м2</t>
  </si>
  <si>
    <t>по адресу: Свердловская область, г. Екатеринбург,  ул. Викулова д.№61/1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</si>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</sst>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0" fillId="0" borderId="1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13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4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abSelected="1" workbookViewId="0">
      <pane ySplit="7" topLeftCell="A74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49.42578125" style="2" customWidth="1"/>
    <col min="4" max="4" width="12.140625" style="1" customWidth="1"/>
    <col min="5" max="16384" width="9.140625" style="1"/>
  </cols>
  <sheetData>
    <row r="1" spans="1:4" x14ac:dyDescent="0.25">
      <c r="A1" s="54" t="s">
        <v>114</v>
      </c>
      <c r="B1" s="54"/>
      <c r="C1" s="54"/>
      <c r="D1" s="3"/>
    </row>
    <row r="2" spans="1:4" x14ac:dyDescent="0.25">
      <c r="A2" s="55" t="s">
        <v>113</v>
      </c>
      <c r="B2" s="55"/>
      <c r="C2" s="55"/>
      <c r="D2" s="3"/>
    </row>
    <row r="3" spans="1:4" x14ac:dyDescent="0.25">
      <c r="A3" s="54" t="s">
        <v>112</v>
      </c>
      <c r="B3" s="54"/>
      <c r="C3" s="54"/>
      <c r="D3" s="3"/>
    </row>
    <row r="4" spans="1:4" ht="15.75" x14ac:dyDescent="0.25">
      <c r="A4" s="53" t="s">
        <v>111</v>
      </c>
      <c r="B4" s="53"/>
      <c r="C4" s="53"/>
      <c r="D4" s="3"/>
    </row>
    <row r="5" spans="1:4" x14ac:dyDescent="0.25">
      <c r="A5" s="52" t="s">
        <v>110</v>
      </c>
      <c r="B5" s="52"/>
      <c r="C5" s="52"/>
      <c r="D5" s="3"/>
    </row>
    <row r="6" spans="1:4" ht="15.75" x14ac:dyDescent="0.25">
      <c r="A6" s="17" t="s">
        <v>109</v>
      </c>
      <c r="B6" s="17"/>
      <c r="C6" s="17"/>
      <c r="D6" s="51"/>
    </row>
    <row r="7" spans="1:4" x14ac:dyDescent="0.25">
      <c r="A7" s="38" t="s">
        <v>108</v>
      </c>
      <c r="B7" s="50"/>
      <c r="C7" s="37" t="s">
        <v>107</v>
      </c>
      <c r="D7" s="49" t="s">
        <v>106</v>
      </c>
    </row>
    <row r="8" spans="1:4" x14ac:dyDescent="0.25">
      <c r="A8" s="33" t="s">
        <v>105</v>
      </c>
      <c r="B8" s="29" t="s">
        <v>104</v>
      </c>
      <c r="C8" s="29"/>
      <c r="D8" s="27">
        <v>1993482.54</v>
      </c>
    </row>
    <row r="9" spans="1:4" s="48" customFormat="1" x14ac:dyDescent="0.25">
      <c r="A9" s="33"/>
      <c r="B9" s="29" t="s">
        <v>103</v>
      </c>
      <c r="C9" s="29"/>
      <c r="D9" s="27">
        <v>312600.78999999998</v>
      </c>
    </row>
    <row r="10" spans="1:4" s="41" customFormat="1" x14ac:dyDescent="0.25">
      <c r="A10" s="33"/>
      <c r="B10" s="40" t="s">
        <v>98</v>
      </c>
      <c r="C10" s="40"/>
      <c r="D10" s="6">
        <f>SUM(D8:D9)</f>
        <v>2306083.33</v>
      </c>
    </row>
    <row r="11" spans="1:4" s="41" customFormat="1" x14ac:dyDescent="0.25">
      <c r="A11" s="33"/>
      <c r="B11" s="40" t="s">
        <v>54</v>
      </c>
      <c r="C11" s="40"/>
      <c r="D11" s="27">
        <f>D51</f>
        <v>32100</v>
      </c>
    </row>
    <row r="12" spans="1:4" s="41" customFormat="1" x14ac:dyDescent="0.25">
      <c r="A12" s="39" t="s">
        <v>102</v>
      </c>
      <c r="B12" s="38"/>
      <c r="C12" s="37"/>
      <c r="D12" s="6">
        <f>D10+D11</f>
        <v>2338183.33</v>
      </c>
    </row>
    <row r="13" spans="1:4" s="41" customFormat="1" x14ac:dyDescent="0.25">
      <c r="A13" s="33" t="s">
        <v>101</v>
      </c>
      <c r="B13" s="29" t="s">
        <v>100</v>
      </c>
      <c r="C13" s="29"/>
      <c r="D13" s="27">
        <v>1996234.73</v>
      </c>
    </row>
    <row r="14" spans="1:4" s="41" customFormat="1" x14ac:dyDescent="0.25">
      <c r="A14" s="33"/>
      <c r="B14" s="29" t="s">
        <v>99</v>
      </c>
      <c r="C14" s="29"/>
      <c r="D14" s="27">
        <v>310095.06</v>
      </c>
    </row>
    <row r="15" spans="1:4" s="41" customFormat="1" x14ac:dyDescent="0.25">
      <c r="A15" s="33"/>
      <c r="B15" s="40" t="s">
        <v>98</v>
      </c>
      <c r="C15" s="40"/>
      <c r="D15" s="6">
        <f>SUM(D13:D14)</f>
        <v>2306329.79</v>
      </c>
    </row>
    <row r="16" spans="1:4" s="41" customFormat="1" x14ac:dyDescent="0.25">
      <c r="A16" s="33"/>
      <c r="B16" s="40" t="s">
        <v>54</v>
      </c>
      <c r="C16" s="40"/>
      <c r="D16" s="27">
        <v>33654.26</v>
      </c>
    </row>
    <row r="17" spans="1:4" s="41" customFormat="1" x14ac:dyDescent="0.25">
      <c r="A17" s="39" t="s">
        <v>97</v>
      </c>
      <c r="B17" s="38"/>
      <c r="C17" s="37"/>
      <c r="D17" s="6">
        <f>D15+D16</f>
        <v>2339984.0499999998</v>
      </c>
    </row>
    <row r="18" spans="1:4" x14ac:dyDescent="0.25">
      <c r="A18" s="33" t="s">
        <v>96</v>
      </c>
      <c r="B18" s="43" t="s">
        <v>95</v>
      </c>
      <c r="C18" s="42"/>
      <c r="D18" s="6"/>
    </row>
    <row r="19" spans="1:4" ht="30" x14ac:dyDescent="0.25">
      <c r="A19" s="33"/>
      <c r="B19" s="29" t="s">
        <v>94</v>
      </c>
      <c r="C19" s="46" t="s">
        <v>93</v>
      </c>
      <c r="D19" s="27">
        <v>41418.449999999997</v>
      </c>
    </row>
    <row r="20" spans="1:4" s="41" customFormat="1" ht="40.5" customHeight="1" x14ac:dyDescent="0.25">
      <c r="A20" s="33"/>
      <c r="B20" s="29" t="s">
        <v>92</v>
      </c>
      <c r="C20" s="46" t="s">
        <v>91</v>
      </c>
      <c r="D20" s="27">
        <v>2320</v>
      </c>
    </row>
    <row r="21" spans="1:4" x14ac:dyDescent="0.25">
      <c r="A21" s="33"/>
      <c r="B21" s="29" t="s">
        <v>59</v>
      </c>
      <c r="C21" s="46"/>
      <c r="D21" s="27">
        <v>81318.69</v>
      </c>
    </row>
    <row r="22" spans="1:4" ht="15" customHeight="1" x14ac:dyDescent="0.25">
      <c r="A22" s="33"/>
      <c r="B22" s="43" t="s">
        <v>90</v>
      </c>
      <c r="C22" s="42"/>
      <c r="D22" s="6"/>
    </row>
    <row r="23" spans="1:4" s="41" customFormat="1" ht="45" x14ac:dyDescent="0.25">
      <c r="A23" s="33"/>
      <c r="B23" s="29" t="s">
        <v>89</v>
      </c>
      <c r="C23" s="46" t="s">
        <v>88</v>
      </c>
      <c r="D23" s="27">
        <v>529.20000000000005</v>
      </c>
    </row>
    <row r="24" spans="1:4" ht="30" x14ac:dyDescent="0.25">
      <c r="A24" s="33"/>
      <c r="B24" s="29" t="s">
        <v>87</v>
      </c>
      <c r="C24" s="46" t="s">
        <v>86</v>
      </c>
      <c r="D24" s="27">
        <v>87204.9</v>
      </c>
    </row>
    <row r="25" spans="1:4" x14ac:dyDescent="0.25">
      <c r="A25" s="33"/>
      <c r="B25" s="29" t="s">
        <v>85</v>
      </c>
      <c r="C25" s="46"/>
      <c r="D25" s="27">
        <v>312998.40000000002</v>
      </c>
    </row>
    <row r="26" spans="1:4" x14ac:dyDescent="0.25">
      <c r="A26" s="33"/>
      <c r="B26" s="29" t="s">
        <v>84</v>
      </c>
      <c r="C26" s="46" t="s">
        <v>83</v>
      </c>
      <c r="D26" s="27">
        <v>14026.74</v>
      </c>
    </row>
    <row r="27" spans="1:4" x14ac:dyDescent="0.25">
      <c r="A27" s="33"/>
      <c r="B27" s="29" t="s">
        <v>82</v>
      </c>
      <c r="C27" s="47"/>
      <c r="D27" s="27">
        <v>7000</v>
      </c>
    </row>
    <row r="28" spans="1:4" s="41" customFormat="1" x14ac:dyDescent="0.25">
      <c r="A28" s="33"/>
      <c r="B28" s="43" t="s">
        <v>81</v>
      </c>
      <c r="C28" s="42"/>
      <c r="D28" s="6"/>
    </row>
    <row r="29" spans="1:4" x14ac:dyDescent="0.25">
      <c r="A29" s="33"/>
      <c r="B29" s="29" t="s">
        <v>80</v>
      </c>
      <c r="C29" s="46"/>
      <c r="D29" s="27">
        <f>D9</f>
        <v>312600.78999999998</v>
      </c>
    </row>
    <row r="30" spans="1:4" ht="30" x14ac:dyDescent="0.25">
      <c r="A30" s="33"/>
      <c r="B30" s="29" t="s">
        <v>79</v>
      </c>
      <c r="C30" s="46" t="s">
        <v>78</v>
      </c>
      <c r="D30" s="27">
        <v>1718.75</v>
      </c>
    </row>
    <row r="31" spans="1:4" x14ac:dyDescent="0.25">
      <c r="A31" s="33"/>
      <c r="B31" s="29" t="s">
        <v>59</v>
      </c>
      <c r="C31" s="46"/>
      <c r="D31" s="27">
        <v>168282.64</v>
      </c>
    </row>
    <row r="32" spans="1:4" x14ac:dyDescent="0.25">
      <c r="A32" s="33"/>
      <c r="B32" s="43" t="s">
        <v>77</v>
      </c>
      <c r="C32" s="42"/>
      <c r="D32" s="6"/>
    </row>
    <row r="33" spans="1:4" s="41" customFormat="1" x14ac:dyDescent="0.25">
      <c r="A33" s="33"/>
      <c r="B33" s="29" t="s">
        <v>76</v>
      </c>
      <c r="C33" s="46" t="s">
        <v>75</v>
      </c>
      <c r="D33" s="27">
        <v>107809.45</v>
      </c>
    </row>
    <row r="34" spans="1:4" x14ac:dyDescent="0.25">
      <c r="A34" s="33"/>
      <c r="B34" s="29" t="s">
        <v>74</v>
      </c>
      <c r="C34" s="46" t="s">
        <v>73</v>
      </c>
      <c r="D34" s="27">
        <v>3974</v>
      </c>
    </row>
    <row r="35" spans="1:4" s="41" customFormat="1" ht="45" x14ac:dyDescent="0.25">
      <c r="A35" s="33"/>
      <c r="B35" s="29" t="s">
        <v>72</v>
      </c>
      <c r="C35" s="46" t="s">
        <v>71</v>
      </c>
      <c r="D35" s="27">
        <v>592.66</v>
      </c>
    </row>
    <row r="36" spans="1:4" x14ac:dyDescent="0.25">
      <c r="A36" s="33"/>
      <c r="B36" s="29" t="s">
        <v>59</v>
      </c>
      <c r="C36" s="46"/>
      <c r="D36" s="27">
        <v>45270.8</v>
      </c>
    </row>
    <row r="37" spans="1:4" s="41" customFormat="1" x14ac:dyDescent="0.25">
      <c r="A37" s="33"/>
      <c r="B37" s="43" t="s">
        <v>70</v>
      </c>
      <c r="C37" s="42"/>
      <c r="D37" s="6"/>
    </row>
    <row r="38" spans="1:4" x14ac:dyDescent="0.25">
      <c r="A38" s="33"/>
      <c r="B38" s="29" t="s">
        <v>69</v>
      </c>
      <c r="C38" s="46" t="s">
        <v>68</v>
      </c>
      <c r="D38" s="27">
        <v>63738.080000000002</v>
      </c>
    </row>
    <row r="39" spans="1:4" x14ac:dyDescent="0.25">
      <c r="A39" s="33"/>
      <c r="B39" s="43" t="s">
        <v>67</v>
      </c>
      <c r="C39" s="42"/>
      <c r="D39" s="6"/>
    </row>
    <row r="40" spans="1:4" ht="30" x14ac:dyDescent="0.25">
      <c r="A40" s="33"/>
      <c r="B40" s="45" t="s">
        <v>66</v>
      </c>
      <c r="C40" s="28" t="s">
        <v>65</v>
      </c>
      <c r="D40" s="27">
        <v>5700</v>
      </c>
    </row>
    <row r="41" spans="1:4" x14ac:dyDescent="0.25">
      <c r="A41" s="33"/>
      <c r="B41" s="29" t="s">
        <v>59</v>
      </c>
      <c r="C41" s="29"/>
      <c r="D41" s="27">
        <v>66228.34</v>
      </c>
    </row>
    <row r="42" spans="1:4" x14ac:dyDescent="0.25">
      <c r="A42" s="33"/>
      <c r="B42" s="43" t="s">
        <v>64</v>
      </c>
      <c r="C42" s="42"/>
      <c r="D42" s="6"/>
    </row>
    <row r="43" spans="1:4" ht="24" x14ac:dyDescent="0.25">
      <c r="A43" s="33"/>
      <c r="B43" s="29" t="s">
        <v>63</v>
      </c>
      <c r="C43" s="44" t="s">
        <v>62</v>
      </c>
      <c r="D43" s="27">
        <v>4022.43</v>
      </c>
    </row>
    <row r="44" spans="1:4" x14ac:dyDescent="0.25">
      <c r="A44" s="33"/>
      <c r="B44" s="29" t="s">
        <v>61</v>
      </c>
      <c r="C44" s="29"/>
      <c r="D44" s="27">
        <v>25761.43</v>
      </c>
    </row>
    <row r="45" spans="1:4" s="41" customFormat="1" x14ac:dyDescent="0.25">
      <c r="A45" s="33"/>
      <c r="B45" s="29" t="s">
        <v>59</v>
      </c>
      <c r="C45" s="29"/>
      <c r="D45" s="27">
        <v>39612.74</v>
      </c>
    </row>
    <row r="46" spans="1:4" s="41" customFormat="1" x14ac:dyDescent="0.25">
      <c r="A46" s="33"/>
      <c r="B46" s="43" t="s">
        <v>60</v>
      </c>
      <c r="C46" s="42"/>
      <c r="D46" s="6"/>
    </row>
    <row r="47" spans="1:4" s="41" customFormat="1" x14ac:dyDescent="0.25">
      <c r="A47" s="33"/>
      <c r="B47" s="29" t="s">
        <v>59</v>
      </c>
      <c r="C47" s="29"/>
      <c r="D47" s="27">
        <v>434954.32</v>
      </c>
    </row>
    <row r="48" spans="1:4" s="41" customFormat="1" x14ac:dyDescent="0.25">
      <c r="A48" s="33"/>
      <c r="B48" s="29" t="s">
        <v>58</v>
      </c>
      <c r="C48" s="29"/>
      <c r="D48" s="27">
        <v>25259.38</v>
      </c>
    </row>
    <row r="49" spans="1:4" ht="30" x14ac:dyDescent="0.25">
      <c r="A49" s="33"/>
      <c r="B49" s="29" t="s">
        <v>57</v>
      </c>
      <c r="C49" s="29" t="s">
        <v>56</v>
      </c>
      <c r="D49" s="27">
        <v>169545.26</v>
      </c>
    </row>
    <row r="50" spans="1:4" x14ac:dyDescent="0.25">
      <c r="A50" s="33"/>
      <c r="B50" s="40" t="s">
        <v>55</v>
      </c>
      <c r="C50" s="29"/>
      <c r="D50" s="6">
        <f>SUM(D19:D49)</f>
        <v>2021887.45</v>
      </c>
    </row>
    <row r="51" spans="1:4" x14ac:dyDescent="0.25">
      <c r="A51" s="33"/>
      <c r="B51" s="40" t="s">
        <v>54</v>
      </c>
      <c r="C51" s="29" t="s">
        <v>53</v>
      </c>
      <c r="D51" s="6">
        <v>32100</v>
      </c>
    </row>
    <row r="52" spans="1:4" x14ac:dyDescent="0.25">
      <c r="A52" s="39" t="s">
        <v>52</v>
      </c>
      <c r="B52" s="38"/>
      <c r="C52" s="37"/>
      <c r="D52" s="6">
        <f>D50+D51</f>
        <v>2053987.45</v>
      </c>
    </row>
    <row r="53" spans="1:4" ht="17.25" customHeight="1" x14ac:dyDescent="0.25">
      <c r="A53" s="8" t="s">
        <v>51</v>
      </c>
      <c r="B53" s="36"/>
      <c r="C53" s="35"/>
      <c r="D53" s="6">
        <f>D12-D52</f>
        <v>284195.88000000012</v>
      </c>
    </row>
    <row r="54" spans="1:4" ht="16.5" customHeight="1" x14ac:dyDescent="0.25">
      <c r="A54" s="8" t="s">
        <v>50</v>
      </c>
      <c r="B54" s="36"/>
      <c r="C54" s="35"/>
      <c r="D54" s="6">
        <f>D17-D52</f>
        <v>285996.59999999986</v>
      </c>
    </row>
    <row r="55" spans="1:4" ht="15.75" x14ac:dyDescent="0.25">
      <c r="A55" s="17" t="s">
        <v>49</v>
      </c>
      <c r="B55" s="17"/>
      <c r="C55" s="17"/>
      <c r="D55" s="34"/>
    </row>
    <row r="56" spans="1:4" x14ac:dyDescent="0.25">
      <c r="A56" s="33" t="s">
        <v>48</v>
      </c>
      <c r="B56" s="29" t="s">
        <v>42</v>
      </c>
      <c r="C56" s="31" t="s">
        <v>41</v>
      </c>
      <c r="D56" s="27">
        <v>705566.51</v>
      </c>
    </row>
    <row r="57" spans="1:4" x14ac:dyDescent="0.25">
      <c r="A57" s="33"/>
      <c r="B57" s="29" t="s">
        <v>40</v>
      </c>
      <c r="C57" s="32"/>
      <c r="D57" s="27">
        <v>201078.25</v>
      </c>
    </row>
    <row r="58" spans="1:4" x14ac:dyDescent="0.25">
      <c r="A58" s="33"/>
      <c r="B58" s="29" t="s">
        <v>39</v>
      </c>
      <c r="C58" s="30"/>
      <c r="D58" s="27">
        <v>1843754.31</v>
      </c>
    </row>
    <row r="59" spans="1:4" x14ac:dyDescent="0.25">
      <c r="A59" s="33"/>
      <c r="B59" s="29" t="s">
        <v>38</v>
      </c>
      <c r="C59" s="31" t="s">
        <v>37</v>
      </c>
      <c r="D59" s="27">
        <v>301045.19</v>
      </c>
    </row>
    <row r="60" spans="1:4" x14ac:dyDescent="0.25">
      <c r="A60" s="33"/>
      <c r="B60" s="29" t="s">
        <v>36</v>
      </c>
      <c r="C60" s="30"/>
      <c r="D60" s="27">
        <v>331918.42</v>
      </c>
    </row>
    <row r="61" spans="1:4" x14ac:dyDescent="0.25">
      <c r="A61" s="33"/>
      <c r="B61" s="29" t="s">
        <v>35</v>
      </c>
      <c r="C61" s="28" t="s">
        <v>34</v>
      </c>
      <c r="D61" s="27">
        <v>957487.73</v>
      </c>
    </row>
    <row r="62" spans="1:4" x14ac:dyDescent="0.25">
      <c r="A62" s="33"/>
      <c r="B62" s="29" t="s">
        <v>33</v>
      </c>
      <c r="C62" s="28" t="s">
        <v>32</v>
      </c>
      <c r="D62" s="27">
        <v>335845.58</v>
      </c>
    </row>
    <row r="63" spans="1:4" x14ac:dyDescent="0.25">
      <c r="A63" s="33"/>
      <c r="B63" s="26" t="s">
        <v>47</v>
      </c>
      <c r="C63" s="25"/>
      <c r="D63" s="6">
        <f>SUM(D56:D62)</f>
        <v>4676695.99</v>
      </c>
    </row>
    <row r="64" spans="1:4" x14ac:dyDescent="0.25">
      <c r="A64" s="33" t="s">
        <v>46</v>
      </c>
      <c r="B64" s="29" t="s">
        <v>42</v>
      </c>
      <c r="C64" s="31" t="s">
        <v>41</v>
      </c>
      <c r="D64" s="27">
        <f>681356.11+38413.71</f>
        <v>719769.82</v>
      </c>
    </row>
    <row r="65" spans="1:4" x14ac:dyDescent="0.25">
      <c r="A65" s="33"/>
      <c r="B65" s="29" t="s">
        <v>40</v>
      </c>
      <c r="C65" s="32"/>
      <c r="D65" s="27">
        <f>195045.74+9381.81</f>
        <v>204427.55</v>
      </c>
    </row>
    <row r="66" spans="1:4" x14ac:dyDescent="0.25">
      <c r="A66" s="33"/>
      <c r="B66" s="29" t="s">
        <v>39</v>
      </c>
      <c r="C66" s="30"/>
      <c r="D66" s="27">
        <v>1782132.26</v>
      </c>
    </row>
    <row r="67" spans="1:4" x14ac:dyDescent="0.25">
      <c r="A67" s="33"/>
      <c r="B67" s="29" t="s">
        <v>38</v>
      </c>
      <c r="C67" s="31" t="s">
        <v>37</v>
      </c>
      <c r="D67" s="27">
        <f>300986.32+10688.77</f>
        <v>311675.09000000003</v>
      </c>
    </row>
    <row r="68" spans="1:4" x14ac:dyDescent="0.25">
      <c r="A68" s="33"/>
      <c r="B68" s="29" t="s">
        <v>36</v>
      </c>
      <c r="C68" s="30"/>
      <c r="D68" s="27">
        <f>322265.51+15147.53</f>
        <v>337413.04000000004</v>
      </c>
    </row>
    <row r="69" spans="1:4" x14ac:dyDescent="0.25">
      <c r="A69" s="33"/>
      <c r="B69" s="29" t="s">
        <v>35</v>
      </c>
      <c r="C69" s="28" t="s">
        <v>34</v>
      </c>
      <c r="D69" s="27">
        <f>742692.19+236463.24</f>
        <v>979155.42999999993</v>
      </c>
    </row>
    <row r="70" spans="1:4" x14ac:dyDescent="0.25">
      <c r="A70" s="33"/>
      <c r="B70" s="29" t="s">
        <v>33</v>
      </c>
      <c r="C70" s="28" t="s">
        <v>32</v>
      </c>
      <c r="D70" s="27">
        <v>330545.58</v>
      </c>
    </row>
    <row r="71" spans="1:4" x14ac:dyDescent="0.25">
      <c r="A71" s="33"/>
      <c r="B71" s="26" t="s">
        <v>45</v>
      </c>
      <c r="C71" s="25"/>
      <c r="D71" s="6">
        <f>SUM(D64:D70)</f>
        <v>4665118.7699999996</v>
      </c>
    </row>
    <row r="72" spans="1:4" x14ac:dyDescent="0.25">
      <c r="A72" s="11" t="s">
        <v>44</v>
      </c>
      <c r="B72" s="29" t="s">
        <v>42</v>
      </c>
      <c r="C72" s="31" t="s">
        <v>41</v>
      </c>
      <c r="D72" s="27">
        <v>772269.55</v>
      </c>
    </row>
    <row r="73" spans="1:4" x14ac:dyDescent="0.25">
      <c r="A73" s="11"/>
      <c r="B73" s="29" t="s">
        <v>40</v>
      </c>
      <c r="C73" s="32"/>
      <c r="D73" s="27">
        <v>185952.44</v>
      </c>
    </row>
    <row r="74" spans="1:4" x14ac:dyDescent="0.25">
      <c r="A74" s="11"/>
      <c r="B74" s="29" t="s">
        <v>39</v>
      </c>
      <c r="C74" s="30"/>
      <c r="D74" s="27">
        <v>1843754.31</v>
      </c>
    </row>
    <row r="75" spans="1:4" x14ac:dyDescent="0.25">
      <c r="A75" s="11"/>
      <c r="B75" s="29" t="s">
        <v>38</v>
      </c>
      <c r="C75" s="31" t="s">
        <v>37</v>
      </c>
      <c r="D75" s="27">
        <v>257574.29</v>
      </c>
    </row>
    <row r="76" spans="1:4" x14ac:dyDescent="0.25">
      <c r="A76" s="11"/>
      <c r="B76" s="29" t="s">
        <v>36</v>
      </c>
      <c r="C76" s="30"/>
      <c r="D76" s="27">
        <v>333874.34999999998</v>
      </c>
    </row>
    <row r="77" spans="1:4" x14ac:dyDescent="0.25">
      <c r="A77" s="11"/>
      <c r="B77" s="29" t="s">
        <v>35</v>
      </c>
      <c r="C77" s="28" t="s">
        <v>34</v>
      </c>
      <c r="D77" s="27">
        <v>842903.56</v>
      </c>
    </row>
    <row r="78" spans="1:4" x14ac:dyDescent="0.25">
      <c r="A78" s="11"/>
      <c r="B78" s="29" t="s">
        <v>33</v>
      </c>
      <c r="C78" s="28" t="s">
        <v>32</v>
      </c>
      <c r="D78" s="27">
        <v>287344.84000000003</v>
      </c>
    </row>
    <row r="79" spans="1:4" x14ac:dyDescent="0.25">
      <c r="A79" s="11"/>
      <c r="B79" s="26" t="s">
        <v>31</v>
      </c>
      <c r="C79" s="25"/>
      <c r="D79" s="6">
        <f>SUM(D72:D78)</f>
        <v>4523673.34</v>
      </c>
    </row>
    <row r="80" spans="1:4" x14ac:dyDescent="0.25">
      <c r="A80" s="11" t="s">
        <v>43</v>
      </c>
      <c r="B80" s="29" t="s">
        <v>42</v>
      </c>
      <c r="C80" s="31" t="s">
        <v>41</v>
      </c>
      <c r="D80" s="27">
        <v>772269.55</v>
      </c>
    </row>
    <row r="81" spans="1:4" x14ac:dyDescent="0.25">
      <c r="A81" s="11"/>
      <c r="B81" s="29" t="s">
        <v>40</v>
      </c>
      <c r="C81" s="32"/>
      <c r="D81" s="27">
        <v>185952.44</v>
      </c>
    </row>
    <row r="82" spans="1:4" x14ac:dyDescent="0.25">
      <c r="A82" s="11"/>
      <c r="B82" s="29" t="s">
        <v>39</v>
      </c>
      <c r="C82" s="30"/>
      <c r="D82" s="27">
        <v>1843754.31</v>
      </c>
    </row>
    <row r="83" spans="1:4" x14ac:dyDescent="0.25">
      <c r="A83" s="11"/>
      <c r="B83" s="29" t="s">
        <v>38</v>
      </c>
      <c r="C83" s="31" t="s">
        <v>37</v>
      </c>
      <c r="D83" s="27">
        <v>257574.29</v>
      </c>
    </row>
    <row r="84" spans="1:4" x14ac:dyDescent="0.25">
      <c r="A84" s="11"/>
      <c r="B84" s="29" t="s">
        <v>36</v>
      </c>
      <c r="C84" s="30"/>
      <c r="D84" s="27">
        <v>333874.34999999998</v>
      </c>
    </row>
    <row r="85" spans="1:4" x14ac:dyDescent="0.25">
      <c r="A85" s="11"/>
      <c r="B85" s="29" t="s">
        <v>35</v>
      </c>
      <c r="C85" s="28" t="s">
        <v>34</v>
      </c>
      <c r="D85" s="27">
        <v>842903.56</v>
      </c>
    </row>
    <row r="86" spans="1:4" x14ac:dyDescent="0.25">
      <c r="A86" s="11"/>
      <c r="B86" s="29" t="s">
        <v>33</v>
      </c>
      <c r="C86" s="28" t="s">
        <v>32</v>
      </c>
      <c r="D86" s="27">
        <v>287344.84000000003</v>
      </c>
    </row>
    <row r="87" spans="1:4" x14ac:dyDescent="0.25">
      <c r="A87" s="11"/>
      <c r="B87" s="26" t="s">
        <v>31</v>
      </c>
      <c r="C87" s="25"/>
      <c r="D87" s="6">
        <f>SUM(D80:D86)</f>
        <v>4523673.34</v>
      </c>
    </row>
    <row r="88" spans="1:4" x14ac:dyDescent="0.25">
      <c r="A88" s="8" t="s">
        <v>30</v>
      </c>
      <c r="B88" s="8"/>
      <c r="C88" s="24"/>
      <c r="D88" s="6">
        <f>D63-D79</f>
        <v>153022.65000000037</v>
      </c>
    </row>
    <row r="89" spans="1:4" x14ac:dyDescent="0.25">
      <c r="A89" s="8" t="s">
        <v>29</v>
      </c>
      <c r="B89" s="8"/>
      <c r="C89" s="24"/>
      <c r="D89" s="6">
        <f>D71-D87</f>
        <v>141445.4299999997</v>
      </c>
    </row>
    <row r="90" spans="1:4" ht="15.75" x14ac:dyDescent="0.25">
      <c r="A90" s="23" t="s">
        <v>28</v>
      </c>
      <c r="B90" s="23"/>
      <c r="C90" s="23"/>
      <c r="D90" s="23"/>
    </row>
    <row r="91" spans="1:4" x14ac:dyDescent="0.25">
      <c r="A91" s="11" t="s">
        <v>27</v>
      </c>
      <c r="B91" s="15" t="s">
        <v>13</v>
      </c>
      <c r="C91" s="21"/>
      <c r="D91" s="6">
        <v>718336.56</v>
      </c>
    </row>
    <row r="92" spans="1:4" x14ac:dyDescent="0.25">
      <c r="A92" s="11"/>
      <c r="B92" s="15" t="s">
        <v>26</v>
      </c>
      <c r="C92" s="21"/>
      <c r="D92" s="6">
        <v>700184.48</v>
      </c>
    </row>
    <row r="93" spans="1:4" ht="30" x14ac:dyDescent="0.25">
      <c r="A93" s="11"/>
      <c r="B93" s="10" t="s">
        <v>25</v>
      </c>
      <c r="C93" s="21"/>
      <c r="D93" s="6">
        <v>187152.87</v>
      </c>
    </row>
    <row r="94" spans="1:4" x14ac:dyDescent="0.25">
      <c r="A94" s="11"/>
      <c r="B94" s="15" t="s">
        <v>24</v>
      </c>
      <c r="C94" s="21"/>
      <c r="D94" s="6">
        <v>4576929.54</v>
      </c>
    </row>
    <row r="95" spans="1:4" x14ac:dyDescent="0.25">
      <c r="A95" s="11"/>
      <c r="B95" s="22" t="s">
        <v>23</v>
      </c>
      <c r="C95" s="21"/>
      <c r="D95" s="6">
        <v>118994.47</v>
      </c>
    </row>
    <row r="96" spans="1:4" ht="30" x14ac:dyDescent="0.25">
      <c r="A96" s="11"/>
      <c r="B96" s="15" t="s">
        <v>22</v>
      </c>
      <c r="C96" s="21"/>
      <c r="D96" s="6"/>
    </row>
    <row r="97" spans="1:9" ht="15.75" x14ac:dyDescent="0.25">
      <c r="A97" s="19" t="s">
        <v>21</v>
      </c>
      <c r="B97" s="19"/>
      <c r="C97" s="19"/>
      <c r="D97" s="19"/>
    </row>
    <row r="98" spans="1:9" ht="18.75" x14ac:dyDescent="0.3">
      <c r="A98" s="11" t="s">
        <v>20</v>
      </c>
      <c r="B98" s="15" t="s">
        <v>19</v>
      </c>
      <c r="C98" s="20"/>
      <c r="D98" s="6">
        <v>8</v>
      </c>
    </row>
    <row r="99" spans="1:9" ht="18.75" x14ac:dyDescent="0.3">
      <c r="A99" s="11"/>
      <c r="B99" s="15" t="s">
        <v>18</v>
      </c>
      <c r="C99" s="20"/>
      <c r="D99" s="6">
        <v>7</v>
      </c>
    </row>
    <row r="100" spans="1:9" ht="18.75" x14ac:dyDescent="0.3">
      <c r="A100" s="11"/>
      <c r="B100" s="10" t="s">
        <v>17</v>
      </c>
      <c r="C100" s="20"/>
      <c r="D100" s="6">
        <v>388582.12</v>
      </c>
    </row>
    <row r="101" spans="1:9" ht="18.75" x14ac:dyDescent="0.3">
      <c r="A101" s="11"/>
      <c r="B101" s="10" t="s">
        <v>16</v>
      </c>
      <c r="C101" s="20"/>
      <c r="D101" s="6">
        <v>100487.15</v>
      </c>
    </row>
    <row r="102" spans="1:9" ht="18.75" x14ac:dyDescent="0.3">
      <c r="A102" s="19" t="s">
        <v>15</v>
      </c>
      <c r="B102" s="19"/>
      <c r="C102" s="19"/>
      <c r="D102" s="19"/>
      <c r="G102" s="14"/>
      <c r="H102" s="13"/>
      <c r="I102" s="12"/>
    </row>
    <row r="103" spans="1:9" ht="29.25" customHeight="1" x14ac:dyDescent="0.3">
      <c r="A103" s="11" t="s">
        <v>14</v>
      </c>
      <c r="B103" s="15" t="s">
        <v>13</v>
      </c>
      <c r="C103" s="18"/>
      <c r="D103" s="6">
        <v>516280</v>
      </c>
      <c r="G103" s="14"/>
      <c r="H103" s="13"/>
      <c r="I103" s="12"/>
    </row>
    <row r="104" spans="1:9" ht="29.25" customHeight="1" x14ac:dyDescent="0.3">
      <c r="A104" s="11"/>
      <c r="B104" s="15" t="s">
        <v>12</v>
      </c>
      <c r="C104" s="18"/>
      <c r="D104" s="6">
        <v>79680.039999999994</v>
      </c>
      <c r="G104" s="14"/>
      <c r="H104" s="13"/>
      <c r="I104" s="12"/>
    </row>
    <row r="105" spans="1:9" ht="29.25" customHeight="1" x14ac:dyDescent="0.3">
      <c r="A105" s="11"/>
      <c r="B105" s="15" t="s">
        <v>11</v>
      </c>
      <c r="C105" s="18"/>
      <c r="D105" s="6">
        <v>516280.2</v>
      </c>
      <c r="G105" s="14"/>
      <c r="H105" s="13"/>
      <c r="I105" s="12"/>
    </row>
    <row r="106" spans="1:9" ht="18.75" x14ac:dyDescent="0.3">
      <c r="A106" s="17" t="s">
        <v>10</v>
      </c>
      <c r="B106" s="17"/>
      <c r="C106" s="17"/>
      <c r="D106" s="17"/>
      <c r="G106" s="14"/>
      <c r="H106" s="13"/>
      <c r="I106" s="12"/>
    </row>
    <row r="107" spans="1:9" ht="29.25" customHeight="1" x14ac:dyDescent="0.3">
      <c r="A107" s="11" t="s">
        <v>9</v>
      </c>
      <c r="B107" s="15" t="s">
        <v>8</v>
      </c>
      <c r="C107" s="9" t="s">
        <v>7</v>
      </c>
      <c r="D107" s="6">
        <v>19582.18</v>
      </c>
      <c r="G107" s="14"/>
      <c r="H107" s="13"/>
      <c r="I107" s="12"/>
    </row>
    <row r="108" spans="1:9" ht="29.25" customHeight="1" x14ac:dyDescent="0.3">
      <c r="A108" s="11"/>
      <c r="B108" s="16"/>
      <c r="C108" s="9" t="s">
        <v>6</v>
      </c>
      <c r="D108" s="6">
        <v>71700</v>
      </c>
      <c r="G108" s="14"/>
      <c r="H108" s="13"/>
      <c r="I108" s="12"/>
    </row>
    <row r="109" spans="1:9" ht="29.25" customHeight="1" x14ac:dyDescent="0.3">
      <c r="A109" s="11"/>
      <c r="B109" s="15" t="s">
        <v>5</v>
      </c>
      <c r="C109" s="9" t="s">
        <v>4</v>
      </c>
      <c r="D109" s="6">
        <v>70300.160000000003</v>
      </c>
      <c r="E109" s="3"/>
      <c r="G109" s="14"/>
      <c r="H109" s="13"/>
      <c r="I109" s="12"/>
    </row>
    <row r="110" spans="1:9" x14ac:dyDescent="0.25">
      <c r="A110" s="11"/>
      <c r="B110" s="10" t="s">
        <v>3</v>
      </c>
      <c r="C110" s="9" t="s">
        <v>2</v>
      </c>
      <c r="D110" s="6">
        <v>20982.02</v>
      </c>
    </row>
    <row r="111" spans="1:9" x14ac:dyDescent="0.25">
      <c r="A111" s="8" t="s">
        <v>1</v>
      </c>
      <c r="B111" s="8"/>
      <c r="C111" s="7"/>
      <c r="D111" s="6">
        <v>855852.19</v>
      </c>
    </row>
    <row r="112" spans="1:9" x14ac:dyDescent="0.25">
      <c r="A112" s="5" t="s">
        <v>0</v>
      </c>
      <c r="C112" s="4"/>
      <c r="D112" s="3"/>
    </row>
  </sheetData>
  <mergeCells count="51">
    <mergeCell ref="A106:D106"/>
    <mergeCell ref="A107:A110"/>
    <mergeCell ref="B79:C79"/>
    <mergeCell ref="A80:A87"/>
    <mergeCell ref="C80:C82"/>
    <mergeCell ref="C83:C84"/>
    <mergeCell ref="B87:C87"/>
    <mergeCell ref="A54:B54"/>
    <mergeCell ref="A55:C55"/>
    <mergeCell ref="A56:A63"/>
    <mergeCell ref="B63:C63"/>
    <mergeCell ref="C56:C58"/>
    <mergeCell ref="C59:C60"/>
    <mergeCell ref="B42:C42"/>
    <mergeCell ref="B46:C46"/>
    <mergeCell ref="B32:C32"/>
    <mergeCell ref="B37:C37"/>
    <mergeCell ref="A52:B52"/>
    <mergeCell ref="A53:B53"/>
    <mergeCell ref="A7:B7"/>
    <mergeCell ref="A8:A11"/>
    <mergeCell ref="A12:B12"/>
    <mergeCell ref="A13:A16"/>
    <mergeCell ref="A17:B17"/>
    <mergeCell ref="A18:A51"/>
    <mergeCell ref="B18:C18"/>
    <mergeCell ref="B22:C22"/>
    <mergeCell ref="B28:C28"/>
    <mergeCell ref="B39:C39"/>
    <mergeCell ref="A1:C1"/>
    <mergeCell ref="A2:C2"/>
    <mergeCell ref="A3:C3"/>
    <mergeCell ref="A4:C4"/>
    <mergeCell ref="A5:C5"/>
    <mergeCell ref="A6:C6"/>
    <mergeCell ref="A89:B89"/>
    <mergeCell ref="A97:D97"/>
    <mergeCell ref="A98:A101"/>
    <mergeCell ref="A72:A79"/>
    <mergeCell ref="C72:C74"/>
    <mergeCell ref="C75:C76"/>
    <mergeCell ref="A64:A71"/>
    <mergeCell ref="C64:C66"/>
    <mergeCell ref="C67:C68"/>
    <mergeCell ref="B71:C71"/>
    <mergeCell ref="A111:B111"/>
    <mergeCell ref="A90:D90"/>
    <mergeCell ref="A102:D102"/>
    <mergeCell ref="A103:A105"/>
    <mergeCell ref="A91:A96"/>
    <mergeCell ref="A88:B88"/>
  </mergeCells>
  <conditionalFormatting sqref="B93">
    <cfRule type="duplicateValues" dxfId="12" priority="9"/>
  </conditionalFormatting>
  <conditionalFormatting sqref="B103:B104">
    <cfRule type="duplicateValues" dxfId="11" priority="8"/>
  </conditionalFormatting>
  <conditionalFormatting sqref="C109">
    <cfRule type="duplicateValues" dxfId="10" priority="7"/>
  </conditionalFormatting>
  <conditionalFormatting sqref="B107">
    <cfRule type="duplicateValues" dxfId="9" priority="6"/>
  </conditionalFormatting>
  <conditionalFormatting sqref="C108">
    <cfRule type="duplicateValues" dxfId="8" priority="5"/>
  </conditionalFormatting>
  <conditionalFormatting sqref="B110">
    <cfRule type="duplicateValues" dxfId="7" priority="10"/>
  </conditionalFormatting>
  <conditionalFormatting sqref="C110">
    <cfRule type="duplicateValues" dxfId="6" priority="11"/>
  </conditionalFormatting>
  <conditionalFormatting sqref="C107">
    <cfRule type="duplicateValues" dxfId="5" priority="12"/>
  </conditionalFormatting>
  <conditionalFormatting sqref="B98">
    <cfRule type="duplicateValues" dxfId="4" priority="3"/>
  </conditionalFormatting>
  <conditionalFormatting sqref="B101">
    <cfRule type="duplicateValues" dxfId="3" priority="4"/>
  </conditionalFormatting>
  <conditionalFormatting sqref="B100">
    <cfRule type="duplicateValues" dxfId="2" priority="2"/>
  </conditionalFormatting>
  <conditionalFormatting sqref="B91">
    <cfRule type="duplicateValues" dxfId="1" priority="13"/>
  </conditionalFormatting>
  <conditionalFormatting sqref="B95">
    <cfRule type="duplicateValues" dxfId="0" priority="1"/>
  </conditionalFormatting>
  <pageMargins left="0.70866141732283472" right="0" top="0" bottom="0" header="0.31496062992125984" footer="0.31496062992125984"/>
  <pageSetup paperSize="9" scale="6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2022-03-31T16:01:36Z</dcterms:created>
  <dcterms:modified xsi:type="dcterms:W3CDTF">2022-03-31T16:04:16Z</dcterms:modified>
</cp:coreProperties>
</file>