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Вик.55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<sst xmlns="http://schemas.openxmlformats.org/spreadsheetml/2006/main" count="21" uniqueCount="21">
  <si>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Расшифровка расходов  за 2013г.</t>
  </si>
  <si>
    <t>Адрес:</t>
  </si>
  <si>
    <t>Викулова 55</t>
  </si>
  <si>
    <t>№ п/п</t>
  </si>
  <si>
    <t>Наименование статьи расходов</t>
  </si>
  <si>
    <t>сумма, руб.</t>
  </si>
  <si>
    <t>на 1 кв.м</t>
  </si>
  <si>
    <t>заработная плата с ЕСН</t>
  </si>
  <si>
    <t>Поверка и ремонт приборов учета</t>
  </si>
  <si>
    <t>Ремонт фасада входной группы</t>
  </si>
  <si>
    <t>Аварийное обслуживание</t>
  </si>
  <si>
    <t>Изготовление дроссельного регулирующего устройства на отпление</t>
  </si>
  <si>
    <t>Благоустройство территории</t>
  </si>
  <si>
    <t>Вывоз снега(Стройтрансавто)</t>
  </si>
  <si>
    <t>Уборка снега (услуги экскаватора)</t>
  </si>
  <si>
    <t>Амортизация основных средств</t>
  </si>
  <si>
    <t>Страхование газели</t>
  </si>
  <si>
    <t>Перепрограммирование трехфазного эл.счетчика</t>
  </si>
  <si>
    <t>материалы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</si>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</sst>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р_._-;\-* #,##0.00_р_._-;_-* \-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5" fontId="18" fillId="0" borderId="0" xfId="15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5" fontId="19" fillId="0" borderId="0" xfId="15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21" fillId="0" borderId="0" xfId="15" applyFont="1" applyFill="1" applyBorder="1" applyAlignment="1" applyProtection="1">
      <alignment/>
      <protection/>
    </xf>
    <xf numFmtId="164" fontId="18" fillId="0" borderId="10" xfId="0" applyFont="1" applyBorder="1" applyAlignment="1">
      <alignment horizontal="center"/>
    </xf>
    <xf numFmtId="165" fontId="18" fillId="0" borderId="10" xfId="15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left"/>
    </xf>
    <xf numFmtId="165" fontId="22" fillId="0" borderId="10" xfId="15" applyFont="1" applyFill="1" applyBorder="1" applyAlignment="1" applyProtection="1">
      <alignment horizontal="center"/>
      <protection/>
    </xf>
    <xf numFmtId="165" fontId="18" fillId="0" borderId="10" xfId="15" applyFont="1" applyFill="1" applyBorder="1" applyAlignment="1" applyProtection="1">
      <alignment/>
      <protection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 horizontal="left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5" fontId="19" fillId="24" borderId="10" xfId="15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16" sqref="D16"/>
    </sheetView>
  </sheetViews>
  <sheetFormatPr defaultColWidth="9.140625" defaultRowHeight="15"/>
  <cols>
    <col min="1" max="1" width="9.28125" style="1" customWidth="1"/>
    <col min="2" max="2" width="39.57421875" style="2" customWidth="1"/>
    <col min="3" max="3" width="28.140625" style="3" customWidth="1"/>
    <col min="4" max="4" width="18.140625" style="1" customWidth="1"/>
  </cols>
  <sheetData>
    <row r="1" spans="1:10" ht="18.75">
      <c r="A1" s="4" t="s">
        <v>0</v>
      </c>
      <c r="B1" s="5"/>
      <c r="C1" s="6"/>
      <c r="D1" s="4"/>
      <c r="E1" s="7"/>
      <c r="F1" s="7"/>
      <c r="G1" s="7"/>
      <c r="H1" s="7"/>
      <c r="I1" s="7"/>
      <c r="J1" s="7"/>
    </row>
    <row r="2" spans="1:2" ht="15.75">
      <c r="A2" s="8" t="s">
        <v>1</v>
      </c>
      <c r="B2" s="8" t="s">
        <v>2</v>
      </c>
    </row>
    <row r="3" spans="1:4" ht="15.75">
      <c r="A3" s="8"/>
      <c r="B3" s="8"/>
      <c r="D3"/>
    </row>
    <row r="4" spans="1:4" ht="15.75">
      <c r="A4" s="9" t="s">
        <v>3</v>
      </c>
      <c r="B4" s="9" t="s">
        <v>4</v>
      </c>
      <c r="C4" s="10" t="s">
        <v>5</v>
      </c>
      <c r="D4" s="9" t="s">
        <v>6</v>
      </c>
    </row>
    <row r="5" spans="1:4" ht="15.75">
      <c r="A5" s="9">
        <v>1</v>
      </c>
      <c r="B5" s="11" t="s">
        <v>7</v>
      </c>
      <c r="C5" s="12">
        <f>427648.99+632451.9+26541.34+33175.2</f>
        <v>1119817.4300000002</v>
      </c>
      <c r="D5" s="13">
        <f aca="true" t="shared" si="0" ref="D5:D14">+C5/11697/12</f>
        <v>7.977953250121114</v>
      </c>
    </row>
    <row r="6" spans="1:4" ht="15.75">
      <c r="A6" s="9">
        <f aca="true" t="shared" si="1" ref="A6:A7">+A5+1</f>
        <v>2</v>
      </c>
      <c r="B6" s="11" t="s">
        <v>8</v>
      </c>
      <c r="C6" s="12">
        <f>40.13</f>
        <v>40.13</v>
      </c>
      <c r="D6" s="13">
        <f t="shared" si="0"/>
        <v>0.0002858995183950301</v>
      </c>
    </row>
    <row r="7" spans="1:4" ht="15.75">
      <c r="A7" s="9">
        <f t="shared" si="1"/>
        <v>3</v>
      </c>
      <c r="B7" s="11" t="s">
        <v>9</v>
      </c>
      <c r="C7" s="10">
        <f>67000</f>
        <v>67000</v>
      </c>
      <c r="D7" s="13">
        <f t="shared" si="0"/>
        <v>0.4773303696104414</v>
      </c>
    </row>
    <row r="8" spans="1:4" ht="15.75">
      <c r="A8" s="9">
        <f aca="true" t="shared" si="2" ref="A8:A16">A7+1</f>
        <v>4</v>
      </c>
      <c r="B8" s="11" t="s">
        <v>10</v>
      </c>
      <c r="C8" s="10">
        <f>7552</f>
        <v>7552</v>
      </c>
      <c r="D8" s="13">
        <f t="shared" si="0"/>
        <v>0.05380296942235901</v>
      </c>
    </row>
    <row r="9" spans="1:4" ht="45.75">
      <c r="A9" s="9">
        <f t="shared" si="2"/>
        <v>5</v>
      </c>
      <c r="B9" s="14" t="s">
        <v>11</v>
      </c>
      <c r="C9" s="10">
        <f>744.1</f>
        <v>744.1</v>
      </c>
      <c r="D9" s="13">
        <f t="shared" si="0"/>
        <v>0.005301216836225813</v>
      </c>
    </row>
    <row r="10" spans="1:4" ht="15.75">
      <c r="A10" s="9">
        <f t="shared" si="2"/>
        <v>6</v>
      </c>
      <c r="B10" s="14" t="s">
        <v>12</v>
      </c>
      <c r="C10" s="10">
        <f>53285.86</f>
        <v>53285.86</v>
      </c>
      <c r="D10" s="13">
        <f t="shared" si="0"/>
        <v>0.3796262574449289</v>
      </c>
    </row>
    <row r="11" spans="1:4" ht="15.75">
      <c r="A11" s="9">
        <f t="shared" si="2"/>
        <v>7</v>
      </c>
      <c r="B11" s="14" t="s">
        <v>13</v>
      </c>
      <c r="C11" s="10">
        <f>15300.12</f>
        <v>15300.12</v>
      </c>
      <c r="D11" s="13">
        <f t="shared" si="0"/>
        <v>0.10900316320424042</v>
      </c>
    </row>
    <row r="12" spans="1:4" ht="15.75">
      <c r="A12" s="9">
        <f t="shared" si="2"/>
        <v>8</v>
      </c>
      <c r="B12" s="14" t="s">
        <v>14</v>
      </c>
      <c r="C12" s="10">
        <f>6050</f>
        <v>6050</v>
      </c>
      <c r="D12" s="13">
        <f t="shared" si="0"/>
        <v>0.043102219942435384</v>
      </c>
    </row>
    <row r="13" spans="1:4" ht="15.75">
      <c r="A13" s="9">
        <f t="shared" si="2"/>
        <v>9</v>
      </c>
      <c r="B13" s="14" t="s">
        <v>15</v>
      </c>
      <c r="C13" s="10">
        <f>15605.7</f>
        <v>15605.7</v>
      </c>
      <c r="D13" s="13">
        <f t="shared" si="0"/>
        <v>0.1111802171496965</v>
      </c>
    </row>
    <row r="14" spans="1:4" ht="15.75">
      <c r="A14" s="9">
        <f t="shared" si="2"/>
        <v>10</v>
      </c>
      <c r="B14" s="15" t="s">
        <v>16</v>
      </c>
      <c r="C14" s="10">
        <f>553.21</f>
        <v>553.21</v>
      </c>
      <c r="D14" s="13">
        <f t="shared" si="0"/>
        <v>0.003941252742868542</v>
      </c>
    </row>
    <row r="15" spans="1:4" ht="30.75">
      <c r="A15" s="9">
        <f t="shared" si="2"/>
        <v>11</v>
      </c>
      <c r="B15" s="14" t="s">
        <v>17</v>
      </c>
      <c r="C15" s="10">
        <f>4200</f>
        <v>4200</v>
      </c>
      <c r="D15" s="13"/>
    </row>
    <row r="16" spans="1:4" ht="15.75">
      <c r="A16" s="9">
        <f t="shared" si="2"/>
        <v>12</v>
      </c>
      <c r="B16" s="15" t="s">
        <v>18</v>
      </c>
      <c r="C16" s="10">
        <f>30722.19</f>
        <v>30722.19</v>
      </c>
      <c r="D16" s="13">
        <f aca="true" t="shared" si="3" ref="D16:D18">+C16/11697/12</f>
        <v>0.21887513892451058</v>
      </c>
    </row>
    <row r="17" spans="1:4" ht="75.75">
      <c r="A17" s="9">
        <f>+A16+1</f>
        <v>13</v>
      </c>
      <c r="B17" s="14" t="s">
        <v>19</v>
      </c>
      <c r="C17" s="10">
        <f>60651.75+72007.69+117.26</f>
        <v>132776.7</v>
      </c>
      <c r="D17" s="13">
        <f t="shared" si="3"/>
        <v>0.9459455415918612</v>
      </c>
    </row>
    <row r="18" spans="1:10" ht="15.75">
      <c r="A18" s="16"/>
      <c r="B18" s="17" t="s">
        <v>20</v>
      </c>
      <c r="C18" s="18">
        <f>SUM(C5:C17)</f>
        <v>1453647.4400000002</v>
      </c>
      <c r="D18" s="13">
        <f t="shared" si="3"/>
        <v>10.356269698783164</v>
      </c>
      <c r="E18" s="19"/>
      <c r="F18" s="20"/>
      <c r="G18" s="20"/>
      <c r="H18" s="20"/>
      <c r="I18" s="20"/>
      <c r="J18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2013-04-02T09:09:56Z</cp:lastPrinted>
  <dcterms:created xsi:type="dcterms:W3CDTF">2011-08-17T11:37:09Z</dcterms:created>
  <dcterms:modified xsi:type="dcterms:W3CDTF">2015-11-19T08:29:06Z</dcterms:modified>
  <cp:category/>
  <cp:version/>
  <cp:contentType/>
  <cp:contentStatus/>
  <cp:revision>1</cp:revision>
</cp:coreProperties>
</file>