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<sst xmlns="http://schemas.openxmlformats.org/spreadsheetml/2006/main" count="148" uniqueCount="103">
  <si>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</si>
  <si>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</si>
  <si>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</si>
  <si>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Ухтомская д.№41</t>
  </si>
  <si>
    <t>Полезная площадь МКД - 6860,0 м2, в т.ч. площадь жилых помещений - 6593,4 м2, площадь нежилых помещений - 266,60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</si>
  <si>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</si>
  <si>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</si>
  <si>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</si>
  <si>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</si>
  <si>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</si>
  <si>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</si>
  <si>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</si>
  <si>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</si>
  <si>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</si>
  <si>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</si>
  <si>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</si>
  <si>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</si>
  <si>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</si>
  <si>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</si>
  <si>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</si>
  <si>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</si>
  <si>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</si>
  <si>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подрядных организации (ремонт на первом этаже подъезда)</t>
  </si>
  <si>
    <t>ООО "СК Метстрой" договор №01/06-2022 от 01.06.2022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</si>
  <si>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</si>
  <si>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</si>
  <si>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</si>
  <si>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</si>
  <si>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</si>
  <si>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</si>
  <si>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</si>
  <si>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Ремонт асфальтного покрытия</t>
  </si>
  <si>
    <t>ООО "БлагСтройИнжиниринг" договор №12-07/22 от  20.07.2022 (работы по асфальтированию проездов)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</si>
  <si>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</si>
  <si>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</si>
  <si>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</si>
  <si>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</si>
  <si>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</si>
  <si>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</si>
  <si>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</si>
  <si>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</si>
  <si>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</si>
  <si>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</si>
  <si>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</si>
  <si>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</si>
  <si>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</si>
  <si>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</si>
  <si>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</si>
  <si>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</si>
  <si>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 xml:space="preserve">Ремонтные работы </t>
  </si>
  <si>
    <t>ООО "ОТИС лифт", договор B7TU-3884/3884 от 06.07.2022 (ремонт блока управления дверьми лифта)</t>
  </si>
  <si>
    <t>Страхование лифтов</t>
  </si>
  <si>
    <t>АО "ГСК "ЮГОРИЯ"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</si>
  <si>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</si>
  <si>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</si>
  <si>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</si>
  <si>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</si>
  <si>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</si>
  <si>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</si>
  <si>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</si>
  <si>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</si>
  <si>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</si>
  <si>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01.02.2015г.. АО "Эр-Телеком Холдинг" договор "домофония" от 23.09.2021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</si>
  <si>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</si>
  <si>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</si>
  <si>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</si>
  <si>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</si>
  <si>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</si>
  <si>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</si>
  <si>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</si>
  <si>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</si>
  <si>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</si>
  <si>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</si>
  <si>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</si>
  <si>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</si>
  <si>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</si>
  <si>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</si>
  <si>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</si>
  <si>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</si>
  <si>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</si>
  <si>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</si>
  <si>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</si>
  <si>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</si>
  <si>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</si>
  <si>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</si>
  <si>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</si>
  <si>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</si>
  <si>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(40705810416540002334)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</si>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</sst>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8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ont="0" applyFill="0" applyBorder="0" applyAlignment="0" applyProtection="0"/>
  </cellStyleXfs>
  <cellXfs count="51">
    <xf numFmtId="0" fontId="0" fillId="0" borderId="0" xfId="0"/>
    <xf numFmtId="0" fontId="16" fillId="0" borderId="0" xfId="0"/>
    <xf numFmtId="0" fontId="17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8" fillId="0" borderId="4" xfId="2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11" fillId="0" borderId="0" xfId="0" applyFont="1"/>
    <xf numFmtId="0" fontId="3" fillId="0" borderId="2" xfId="0" applyFont="1" applyFill="1" applyBorder="1" applyAlignment="1">
      <alignment vertical="center" wrapText="1"/>
    </xf>
    <xf numFmtId="3" fontId="11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11" fillId="0" borderId="0" xfId="0" applyNumberFormat="1" applyFont="1" applyFill="1"/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8" fillId="0" borderId="4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1283c5-6998-4ae9-a986-5067132f535a}">
  <sheetPr>
    <pageSetUpPr fitToPage="1"/>
  </sheetPr>
  <dimension ref="A1:D105"/>
  <sheetViews>
    <sheetView workbookViewId="0" topLeftCell="A1">
      <pane ySplit="7" topLeftCell="A44" activePane="bottomLeft" state="frozen"/>
      <selection pane="topLeft" activeCell="D51" sqref="D51"/>
      <selection pane="bottomLeft" activeCell="C53" sqref="C53"/>
    </sheetView>
  </sheetViews>
  <sheetFormatPr defaultColWidth="9.144285714285713" defaultRowHeight="15" customHeight="1"/>
  <cols>
    <col min="1" max="1" width="26.428571428571427" style="49" customWidth="1"/>
    <col min="2" max="2" width="70.42857142857143" style="49" customWidth="1"/>
    <col min="3" max="3" width="53.42857142857143" style="50" customWidth="1"/>
    <col min="4" max="4" width="12.142857142857142" style="49" customWidth="1"/>
    <col min="5" max="16384" width="9.142857142857142" style="49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3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2259295</v>
      </c>
    </row>
    <row r="9" spans="1:4" ht="15">
      <c r="A9" s="12"/>
      <c r="B9" s="13" t="s">
        <v>10</v>
      </c>
      <c r="C9" s="13"/>
      <c r="D9" s="14">
        <v>91353</v>
      </c>
    </row>
    <row r="10" spans="1:4" s="15" customFormat="1" ht="15">
      <c r="A10" s="12"/>
      <c r="B10" s="16" t="s">
        <v>11</v>
      </c>
      <c r="C10" s="16"/>
      <c r="D10" s="17">
        <f>SUM(D8:D9)</f>
        <v>2350648</v>
      </c>
    </row>
    <row r="11" spans="1:4" s="15" customFormat="1" ht="15">
      <c r="A11" s="12"/>
      <c r="B11" s="16" t="s">
        <v>12</v>
      </c>
      <c r="C11" s="16"/>
      <c r="D11" s="14">
        <v>40200</v>
      </c>
    </row>
    <row r="12" spans="1:4" s="15" customFormat="1" ht="15">
      <c r="A12" s="18" t="s">
        <v>13</v>
      </c>
      <c r="B12" s="9"/>
      <c r="C12" s="9"/>
      <c r="D12" s="17">
        <f>D10+D11</f>
        <v>2390848</v>
      </c>
    </row>
    <row r="13" spans="1:4" ht="15">
      <c r="A13" s="12" t="s">
        <v>14</v>
      </c>
      <c r="B13" s="13" t="s">
        <v>15</v>
      </c>
      <c r="C13" s="13"/>
      <c r="D13" s="14">
        <v>2262450</v>
      </c>
    </row>
    <row r="14" spans="1:4" s="15" customFormat="1" ht="15">
      <c r="A14" s="12"/>
      <c r="B14" s="13" t="s">
        <v>16</v>
      </c>
      <c r="C14" s="13"/>
      <c r="D14" s="14">
        <v>91512</v>
      </c>
    </row>
    <row r="15" spans="1:4" s="15" customFormat="1" ht="15">
      <c r="A15" s="12"/>
      <c r="B15" s="16" t="s">
        <v>11</v>
      </c>
      <c r="C15" s="16"/>
      <c r="D15" s="17">
        <f>SUM(D13:D14)</f>
        <v>2353962</v>
      </c>
    </row>
    <row r="16" spans="1:4" s="15" customFormat="1" ht="15">
      <c r="A16" s="12"/>
      <c r="B16" s="16" t="s">
        <v>12</v>
      </c>
      <c r="C16" s="16"/>
      <c r="D16" s="14">
        <v>40204</v>
      </c>
    </row>
    <row r="17" spans="1:4" ht="15">
      <c r="A17" s="18" t="s">
        <v>17</v>
      </c>
      <c r="B17" s="9"/>
      <c r="C17" s="9"/>
      <c r="D17" s="17">
        <f>D15+D16</f>
        <v>2394166</v>
      </c>
    </row>
    <row r="18" spans="1:4" ht="20.25" customHeight="1">
      <c r="A18" s="12" t="s">
        <v>18</v>
      </c>
      <c r="B18" s="19" t="s">
        <v>19</v>
      </c>
      <c r="C18" s="20"/>
      <c r="D18" s="17"/>
    </row>
    <row r="19" spans="1:4" s="15" customFormat="1" ht="30">
      <c r="A19" s="12"/>
      <c r="B19" s="21" t="s">
        <v>20</v>
      </c>
      <c r="C19" s="22" t="s">
        <v>21</v>
      </c>
      <c r="D19" s="14">
        <v>40230</v>
      </c>
    </row>
    <row r="20" spans="1:4" s="15" customFormat="1" ht="30">
      <c r="A20" s="12"/>
      <c r="B20" s="21" t="s">
        <v>22</v>
      </c>
      <c r="C20" s="22" t="s">
        <v>23</v>
      </c>
      <c r="D20" s="14">
        <v>223335</v>
      </c>
    </row>
    <row r="21" spans="1:4" ht="15">
      <c r="A21" s="12"/>
      <c r="B21" s="21" t="s">
        <v>24</v>
      </c>
      <c r="C21" s="22"/>
      <c r="D21" s="14">
        <v>246542</v>
      </c>
    </row>
    <row r="22" spans="1:4" ht="15">
      <c r="A22" s="12"/>
      <c r="B22" s="21" t="s">
        <v>25</v>
      </c>
      <c r="C22" s="22"/>
      <c r="D22" s="14">
        <v>14056</v>
      </c>
    </row>
    <row r="23" spans="1:4" ht="21.75" customHeight="1">
      <c r="A23" s="12"/>
      <c r="B23" s="19" t="s">
        <v>26</v>
      </c>
      <c r="C23" s="20"/>
      <c r="D23" s="17"/>
    </row>
    <row r="24" spans="1:4" ht="25.5">
      <c r="A24" s="12"/>
      <c r="B24" s="13" t="s">
        <v>27</v>
      </c>
      <c r="C24" s="23" t="s">
        <v>28</v>
      </c>
      <c r="D24" s="14">
        <v>1297</v>
      </c>
    </row>
    <row r="25" spans="1:4" ht="25.5">
      <c r="A25" s="12"/>
      <c r="B25" s="13" t="s">
        <v>29</v>
      </c>
      <c r="C25" s="23" t="s">
        <v>30</v>
      </c>
      <c r="D25" s="14">
        <v>427</v>
      </c>
    </row>
    <row r="26" spans="1:4" ht="25.5">
      <c r="A26" s="12"/>
      <c r="B26" s="13" t="s">
        <v>31</v>
      </c>
      <c r="C26" s="24" t="s">
        <v>32</v>
      </c>
      <c r="D26" s="14">
        <v>646</v>
      </c>
    </row>
    <row r="27" spans="1:4" s="15" customFormat="1" ht="24">
      <c r="A27" s="12"/>
      <c r="B27" s="13" t="s">
        <v>33</v>
      </c>
      <c r="C27" s="25" t="s">
        <v>34</v>
      </c>
      <c r="D27" s="14">
        <v>374089</v>
      </c>
    </row>
    <row r="28" spans="1:4" s="15" customFormat="1" ht="24">
      <c r="A28" s="12"/>
      <c r="B28" s="13" t="s">
        <v>35</v>
      </c>
      <c r="C28" s="25" t="s">
        <v>36</v>
      </c>
      <c r="D28" s="14">
        <v>220978</v>
      </c>
    </row>
    <row r="29" spans="1:4" s="15" customFormat="1" ht="15">
      <c r="A29" s="12"/>
      <c r="B29" s="13" t="s">
        <v>37</v>
      </c>
      <c r="C29" s="25" t="s">
        <v>38</v>
      </c>
      <c r="D29" s="14">
        <v>9972</v>
      </c>
    </row>
    <row r="30" spans="1:4" ht="15">
      <c r="A30" s="12"/>
      <c r="B30" s="13" t="s">
        <v>39</v>
      </c>
      <c r="C30" s="25" t="s">
        <v>40</v>
      </c>
      <c r="D30" s="14">
        <v>2843</v>
      </c>
    </row>
    <row r="31" spans="1:4" s="15" customFormat="1" ht="20.25" customHeight="1">
      <c r="A31" s="12"/>
      <c r="B31" s="19" t="s">
        <v>41</v>
      </c>
      <c r="C31" s="20"/>
      <c r="D31" s="17"/>
    </row>
    <row r="32" spans="1:4" s="15" customFormat="1" ht="15">
      <c r="A32" s="12"/>
      <c r="B32" s="21" t="s">
        <v>42</v>
      </c>
      <c r="C32" s="23" t="s">
        <v>43</v>
      </c>
      <c r="D32" s="14">
        <v>8125</v>
      </c>
    </row>
    <row r="33" spans="1:4" ht="15">
      <c r="A33" s="12"/>
      <c r="B33" s="21" t="s">
        <v>24</v>
      </c>
      <c r="C33" s="22"/>
      <c r="D33" s="14">
        <v>172738</v>
      </c>
    </row>
    <row r="34" spans="1:4" ht="15">
      <c r="A34" s="12"/>
      <c r="B34" s="21" t="s">
        <v>25</v>
      </c>
      <c r="C34" s="22"/>
      <c r="D34" s="14">
        <v>12357</v>
      </c>
    </row>
    <row r="35" spans="1:4" s="15" customFormat="1" ht="15">
      <c r="A35" s="12"/>
      <c r="B35" s="19" t="s">
        <v>44</v>
      </c>
      <c r="C35" s="20"/>
      <c r="D35" s="17"/>
    </row>
    <row r="36" spans="1:4" ht="15">
      <c r="A36" s="12"/>
      <c r="B36" s="21" t="s">
        <v>45</v>
      </c>
      <c r="C36" s="23" t="s">
        <v>46</v>
      </c>
      <c r="D36" s="14">
        <v>113449</v>
      </c>
    </row>
    <row r="37" spans="1:4" s="15" customFormat="1" ht="15">
      <c r="A37" s="12"/>
      <c r="B37" s="21" t="s">
        <v>47</v>
      </c>
      <c r="C37" s="23" t="s">
        <v>48</v>
      </c>
      <c r="D37" s="14">
        <v>5208</v>
      </c>
    </row>
    <row r="38" spans="1:4" s="15" customFormat="1" ht="33.75" customHeight="1">
      <c r="A38" s="12"/>
      <c r="B38" s="21" t="s">
        <v>49</v>
      </c>
      <c r="C38" s="23" t="s">
        <v>50</v>
      </c>
      <c r="D38" s="14">
        <v>11340</v>
      </c>
    </row>
    <row r="39" spans="1:4" ht="15">
      <c r="A39" s="12"/>
      <c r="B39" s="21" t="s">
        <v>51</v>
      </c>
      <c r="C39" s="22" t="s">
        <v>52</v>
      </c>
      <c r="D39" s="14">
        <v>889</v>
      </c>
    </row>
    <row r="40" spans="1:4" s="15" customFormat="1" ht="15">
      <c r="A40" s="12"/>
      <c r="B40" s="21" t="s">
        <v>24</v>
      </c>
      <c r="C40" s="22"/>
      <c r="D40" s="14">
        <v>51735</v>
      </c>
    </row>
    <row r="41" spans="1:4" s="15" customFormat="1" ht="15">
      <c r="A41" s="12"/>
      <c r="B41" s="21" t="s">
        <v>25</v>
      </c>
      <c r="C41" s="22"/>
      <c r="D41" s="14">
        <v>7984</v>
      </c>
    </row>
    <row r="42" spans="1:4" s="15" customFormat="1" ht="15">
      <c r="A42" s="12"/>
      <c r="B42" s="19" t="s">
        <v>53</v>
      </c>
      <c r="C42" s="20"/>
      <c r="D42" s="17"/>
    </row>
    <row r="43" spans="1:4" ht="15">
      <c r="A43" s="12"/>
      <c r="B43" s="21" t="s">
        <v>24</v>
      </c>
      <c r="C43" s="21"/>
      <c r="D43" s="14">
        <v>77476</v>
      </c>
    </row>
    <row r="44" spans="1:4" ht="15">
      <c r="A44" s="12"/>
      <c r="B44" s="21" t="s">
        <v>25</v>
      </c>
      <c r="C44" s="21"/>
      <c r="D44" s="14">
        <v>14183</v>
      </c>
    </row>
    <row r="45" spans="1:4" ht="15">
      <c r="A45" s="12"/>
      <c r="B45" s="19" t="s">
        <v>54</v>
      </c>
      <c r="C45" s="20"/>
      <c r="D45" s="17"/>
    </row>
    <row r="46" spans="1:4" ht="15">
      <c r="A46" s="12"/>
      <c r="B46" s="21" t="s">
        <v>55</v>
      </c>
      <c r="C46" s="26" t="s">
        <v>56</v>
      </c>
      <c r="D46" s="14">
        <v>7194</v>
      </c>
    </row>
    <row r="47" spans="1:4" ht="15">
      <c r="A47" s="12"/>
      <c r="B47" s="21" t="s">
        <v>57</v>
      </c>
      <c r="C47" s="21"/>
      <c r="D47" s="14">
        <v>24847</v>
      </c>
    </row>
    <row r="48" spans="1:4" s="15" customFormat="1" ht="15">
      <c r="A48" s="12"/>
      <c r="B48" s="21" t="s">
        <v>24</v>
      </c>
      <c r="C48" s="21"/>
      <c r="D48" s="14">
        <v>86062</v>
      </c>
    </row>
    <row r="49" spans="1:4" s="15" customFormat="1" ht="15">
      <c r="A49" s="12"/>
      <c r="B49" s="19" t="s">
        <v>58</v>
      </c>
      <c r="C49" s="20"/>
      <c r="D49" s="17"/>
    </row>
    <row r="50" spans="1:4" s="15" customFormat="1" ht="15">
      <c r="A50" s="12"/>
      <c r="B50" s="13" t="s">
        <v>24</v>
      </c>
      <c r="C50" s="13"/>
      <c r="D50" s="14">
        <v>373994</v>
      </c>
    </row>
    <row r="51" spans="1:4" ht="63.75">
      <c r="A51" s="12"/>
      <c r="B51" s="13" t="s">
        <v>59</v>
      </c>
      <c r="C51" s="27" t="s">
        <v>60</v>
      </c>
      <c r="D51" s="14">
        <v>213024</v>
      </c>
    </row>
    <row r="52" spans="1:4" ht="15">
      <c r="A52" s="12"/>
      <c r="B52" s="16" t="s">
        <v>61</v>
      </c>
      <c r="C52" s="13"/>
      <c r="D52" s="17">
        <f>SUM(D19:D51)</f>
        <v>2315020</v>
      </c>
    </row>
    <row r="53" spans="1:4" ht="25.5">
      <c r="A53" s="12"/>
      <c r="B53" s="16" t="s">
        <v>12</v>
      </c>
      <c r="C53" s="27" t="s">
        <v>62</v>
      </c>
      <c r="D53" s="17">
        <f>25907+6867</f>
        <v>32774</v>
      </c>
    </row>
    <row r="54" spans="1:4" ht="15">
      <c r="A54" s="18" t="s">
        <v>63</v>
      </c>
      <c r="B54" s="9"/>
      <c r="C54" s="9"/>
      <c r="D54" s="17">
        <f>D52+D53</f>
        <v>2347794</v>
      </c>
    </row>
    <row r="55" spans="1:4" ht="15">
      <c r="A55" s="28" t="s">
        <v>64</v>
      </c>
      <c r="B55" s="29"/>
      <c r="C55" s="29"/>
      <c r="D55" s="17">
        <f>D10-D52</f>
        <v>35628</v>
      </c>
    </row>
    <row r="56" spans="1:4" ht="15">
      <c r="A56" s="28" t="s">
        <v>65</v>
      </c>
      <c r="B56" s="29"/>
      <c r="C56" s="29"/>
      <c r="D56" s="17">
        <f>D15-D52</f>
        <v>38942</v>
      </c>
    </row>
    <row r="57" spans="1:4" ht="15.75">
      <c r="A57" s="7" t="s">
        <v>66</v>
      </c>
      <c r="B57" s="7"/>
      <c r="C57" s="7"/>
      <c r="D57" s="30"/>
    </row>
    <row r="58" spans="1:4" ht="15">
      <c r="A58" s="12" t="s">
        <v>67</v>
      </c>
      <c r="B58" s="13" t="s">
        <v>68</v>
      </c>
      <c r="C58" s="31" t="s">
        <v>69</v>
      </c>
      <c r="D58" s="14">
        <v>896987.09</v>
      </c>
    </row>
    <row r="59" spans="1:4" ht="15">
      <c r="A59" s="12"/>
      <c r="B59" s="13" t="s">
        <v>70</v>
      </c>
      <c r="C59" s="32"/>
      <c r="D59" s="14">
        <v>222901.29</v>
      </c>
    </row>
    <row r="60" spans="1:4" ht="15">
      <c r="A60" s="12"/>
      <c r="B60" s="13" t="s">
        <v>71</v>
      </c>
      <c r="C60" s="33"/>
      <c r="D60" s="14">
        <v>1812765.54</v>
      </c>
    </row>
    <row r="61" spans="1:4" ht="15">
      <c r="A61" s="12"/>
      <c r="B61" s="13" t="s">
        <v>72</v>
      </c>
      <c r="C61" s="31" t="s">
        <v>73</v>
      </c>
      <c r="D61" s="14">
        <v>265491.05</v>
      </c>
    </row>
    <row r="62" spans="1:4" ht="15">
      <c r="A62" s="12"/>
      <c r="B62" s="13" t="s">
        <v>74</v>
      </c>
      <c r="C62" s="33"/>
      <c r="D62" s="14">
        <v>367875.75</v>
      </c>
    </row>
    <row r="63" spans="1:4" ht="15">
      <c r="A63" s="12"/>
      <c r="B63" s="13" t="s">
        <v>75</v>
      </c>
      <c r="C63" s="24" t="s">
        <v>76</v>
      </c>
      <c r="D63" s="14">
        <v>911076.74</v>
      </c>
    </row>
    <row r="64" spans="1:4" ht="15">
      <c r="A64" s="12"/>
      <c r="B64" s="13" t="s">
        <v>77</v>
      </c>
      <c r="C64" s="24" t="s">
        <v>78</v>
      </c>
      <c r="D64" s="14">
        <v>317503.62</v>
      </c>
    </row>
    <row r="65" spans="1:4" ht="15">
      <c r="A65" s="12"/>
      <c r="B65" s="34" t="s">
        <v>79</v>
      </c>
      <c r="C65" s="35"/>
      <c r="D65" s="17">
        <v>4794601.08</v>
      </c>
    </row>
    <row r="66" spans="1:4" ht="15">
      <c r="A66" s="12" t="s">
        <v>80</v>
      </c>
      <c r="B66" s="13" t="s">
        <v>68</v>
      </c>
      <c r="C66" s="31" t="s">
        <v>69</v>
      </c>
      <c r="D66" s="14">
        <v>907692.56</v>
      </c>
    </row>
    <row r="67" spans="1:4" ht="15">
      <c r="A67" s="12"/>
      <c r="B67" s="13" t="s">
        <v>70</v>
      </c>
      <c r="C67" s="32"/>
      <c r="D67" s="14">
        <v>225614.55</v>
      </c>
    </row>
    <row r="68" spans="1:4" ht="15">
      <c r="A68" s="12"/>
      <c r="B68" s="13" t="s">
        <v>71</v>
      </c>
      <c r="C68" s="33"/>
      <c r="D68" s="14">
        <v>1716722.75</v>
      </c>
    </row>
    <row r="69" spans="1:4" ht="15">
      <c r="A69" s="12"/>
      <c r="B69" s="13" t="s">
        <v>72</v>
      </c>
      <c r="C69" s="31" t="s">
        <v>73</v>
      </c>
      <c r="D69" s="14">
        <v>297947.05</v>
      </c>
    </row>
    <row r="70" spans="1:4" ht="15">
      <c r="A70" s="12"/>
      <c r="B70" s="13" t="s">
        <v>74</v>
      </c>
      <c r="C70" s="33"/>
      <c r="D70" s="14">
        <v>393349.60</v>
      </c>
    </row>
    <row r="71" spans="1:4" ht="15">
      <c r="A71" s="12"/>
      <c r="B71" s="13" t="s">
        <v>75</v>
      </c>
      <c r="C71" s="24" t="s">
        <v>76</v>
      </c>
      <c r="D71" s="14">
        <v>1187343.3999999999</v>
      </c>
    </row>
    <row r="72" spans="1:4" ht="15">
      <c r="A72" s="12"/>
      <c r="B72" s="13" t="s">
        <v>77</v>
      </c>
      <c r="C72" s="24" t="s">
        <v>78</v>
      </c>
      <c r="D72" s="14">
        <v>315167.68</v>
      </c>
    </row>
    <row r="73" spans="1:4" ht="15">
      <c r="A73" s="12"/>
      <c r="B73" s="34" t="s">
        <v>81</v>
      </c>
      <c r="C73" s="35"/>
      <c r="D73" s="17">
        <v>5043837.59</v>
      </c>
    </row>
    <row r="74" spans="1:4" ht="15">
      <c r="A74" s="36" t="s">
        <v>82</v>
      </c>
      <c r="B74" s="13" t="s">
        <v>68</v>
      </c>
      <c r="C74" s="31" t="s">
        <v>69</v>
      </c>
      <c r="D74" s="14">
        <v>942466.94</v>
      </c>
    </row>
    <row r="75" spans="1:4" ht="15">
      <c r="A75" s="36"/>
      <c r="B75" s="13" t="s">
        <v>70</v>
      </c>
      <c r="C75" s="32"/>
      <c r="D75" s="14">
        <v>234734.12</v>
      </c>
    </row>
    <row r="76" spans="1:4" ht="15">
      <c r="A76" s="36"/>
      <c r="B76" s="13" t="s">
        <v>71</v>
      </c>
      <c r="C76" s="33"/>
      <c r="D76" s="14">
        <v>1812765.54</v>
      </c>
    </row>
    <row r="77" spans="1:4" ht="15">
      <c r="A77" s="36"/>
      <c r="B77" s="13" t="s">
        <v>72</v>
      </c>
      <c r="C77" s="31" t="s">
        <v>73</v>
      </c>
      <c r="D77" s="14">
        <v>286698.53999999998</v>
      </c>
    </row>
    <row r="78" spans="1:4" ht="15">
      <c r="A78" s="36"/>
      <c r="B78" s="13" t="s">
        <v>74</v>
      </c>
      <c r="C78" s="33"/>
      <c r="D78" s="14">
        <v>392778.71</v>
      </c>
    </row>
    <row r="79" spans="1:4" ht="15">
      <c r="A79" s="36"/>
      <c r="B79" s="13" t="s">
        <v>75</v>
      </c>
      <c r="C79" s="24" t="s">
        <v>76</v>
      </c>
      <c r="D79" s="14">
        <v>948933.28</v>
      </c>
    </row>
    <row r="80" spans="1:4" ht="15">
      <c r="A80" s="36"/>
      <c r="B80" s="13" t="s">
        <v>77</v>
      </c>
      <c r="C80" s="24" t="s">
        <v>78</v>
      </c>
      <c r="D80" s="14">
        <v>317503.62</v>
      </c>
    </row>
    <row r="81" spans="1:4" ht="15">
      <c r="A81" s="36"/>
      <c r="B81" s="34" t="s">
        <v>83</v>
      </c>
      <c r="C81" s="35"/>
      <c r="D81" s="17">
        <v>4935880.75</v>
      </c>
    </row>
    <row r="82" spans="1:4" ht="15">
      <c r="A82" s="36" t="s">
        <v>84</v>
      </c>
      <c r="B82" s="13" t="s">
        <v>68</v>
      </c>
      <c r="C82" s="31" t="s">
        <v>69</v>
      </c>
      <c r="D82" s="14">
        <v>942466.94</v>
      </c>
    </row>
    <row r="83" spans="1:4" ht="15">
      <c r="A83" s="36"/>
      <c r="B83" s="13" t="s">
        <v>70</v>
      </c>
      <c r="C83" s="32"/>
      <c r="D83" s="14">
        <v>234734.12</v>
      </c>
    </row>
    <row r="84" spans="1:4" ht="15">
      <c r="A84" s="36"/>
      <c r="B84" s="13" t="s">
        <v>71</v>
      </c>
      <c r="C84" s="33"/>
      <c r="D84" s="14">
        <v>1812765.54</v>
      </c>
    </row>
    <row r="85" spans="1:4" ht="15">
      <c r="A85" s="36"/>
      <c r="B85" s="13" t="s">
        <v>72</v>
      </c>
      <c r="C85" s="31" t="s">
        <v>73</v>
      </c>
      <c r="D85" s="14">
        <v>286698.53999999998</v>
      </c>
    </row>
    <row r="86" spans="1:4" ht="15">
      <c r="A86" s="36"/>
      <c r="B86" s="13" t="s">
        <v>74</v>
      </c>
      <c r="C86" s="33"/>
      <c r="D86" s="14">
        <v>392778.71</v>
      </c>
    </row>
    <row r="87" spans="1:4" ht="15">
      <c r="A87" s="36"/>
      <c r="B87" s="13" t="s">
        <v>75</v>
      </c>
      <c r="C87" s="24" t="s">
        <v>76</v>
      </c>
      <c r="D87" s="14">
        <v>948933.28</v>
      </c>
    </row>
    <row r="88" spans="1:4" ht="15">
      <c r="A88" s="36"/>
      <c r="B88" s="13" t="s">
        <v>77</v>
      </c>
      <c r="C88" s="24" t="s">
        <v>78</v>
      </c>
      <c r="D88" s="14">
        <v>317503.62</v>
      </c>
    </row>
    <row r="89" spans="1:4" ht="15">
      <c r="A89" s="36"/>
      <c r="B89" s="34" t="s">
        <v>83</v>
      </c>
      <c r="C89" s="35"/>
      <c r="D89" s="17">
        <v>4935880.75</v>
      </c>
    </row>
    <row r="90" spans="1:4" ht="15">
      <c r="A90" s="28" t="s">
        <v>85</v>
      </c>
      <c r="B90" s="28"/>
      <c r="C90" s="37"/>
      <c r="D90" s="17">
        <f>D65-D81</f>
        <v>-141279.66999999993</v>
      </c>
    </row>
    <row r="91" spans="1:4" ht="15">
      <c r="A91" s="28" t="s">
        <v>86</v>
      </c>
      <c r="B91" s="28"/>
      <c r="C91" s="37"/>
      <c r="D91" s="17">
        <f>D73-D89</f>
        <v>107956.83999999985</v>
      </c>
    </row>
    <row r="92" spans="1:4" ht="15.75">
      <c r="A92" s="38" t="s">
        <v>87</v>
      </c>
      <c r="B92" s="38"/>
      <c r="C92" s="38"/>
      <c r="D92" s="38"/>
    </row>
    <row r="93" spans="1:4" ht="15">
      <c r="A93" s="36" t="s">
        <v>88</v>
      </c>
      <c r="B93" s="39" t="s">
        <v>89</v>
      </c>
      <c r="C93" s="40"/>
      <c r="D93" s="17">
        <f>831561+33623</f>
        <v>865184</v>
      </c>
    </row>
    <row r="94" spans="1:4" ht="15">
      <c r="A94" s="36"/>
      <c r="B94" s="39" t="s">
        <v>90</v>
      </c>
      <c r="C94" s="40"/>
      <c r="D94" s="17">
        <f>1018664+37821</f>
        <v>1056485</v>
      </c>
    </row>
    <row r="95" spans="1:4" ht="30">
      <c r="A95" s="36"/>
      <c r="B95" s="41" t="s">
        <v>91</v>
      </c>
      <c r="C95" s="40"/>
      <c r="D95" s="17">
        <f>197183+3653</f>
        <v>200836</v>
      </c>
    </row>
    <row r="96" spans="1:4" ht="15">
      <c r="A96" s="36"/>
      <c r="B96" s="39" t="s">
        <v>92</v>
      </c>
      <c r="C96" s="40"/>
      <c r="D96" s="17">
        <v>6446220</v>
      </c>
    </row>
    <row r="97" spans="1:4" ht="15">
      <c r="A97" s="36"/>
      <c r="B97" s="42" t="s">
        <v>93</v>
      </c>
      <c r="C97" s="40"/>
      <c r="D97" s="17">
        <v>373424</v>
      </c>
    </row>
    <row r="98" spans="1:4" ht="16.5" customHeight="1">
      <c r="A98" s="36"/>
      <c r="B98" s="39" t="s">
        <v>94</v>
      </c>
      <c r="C98" s="40"/>
      <c r="D98" s="17"/>
    </row>
    <row r="99" spans="1:4" ht="15.75">
      <c r="A99" s="43" t="s">
        <v>95</v>
      </c>
      <c r="B99" s="43"/>
      <c r="C99" s="43"/>
      <c r="D99" s="43"/>
    </row>
    <row r="100" spans="1:4" ht="18.75">
      <c r="A100" s="36" t="s">
        <v>96</v>
      </c>
      <c r="B100" s="39" t="s">
        <v>97</v>
      </c>
      <c r="C100" s="44"/>
      <c r="D100" s="17">
        <v>0</v>
      </c>
    </row>
    <row r="101" spans="1:4" ht="18.75">
      <c r="A101" s="36"/>
      <c r="B101" s="39" t="s">
        <v>98</v>
      </c>
      <c r="C101" s="44"/>
      <c r="D101" s="17">
        <v>4</v>
      </c>
    </row>
    <row r="102" spans="1:4" ht="18.75">
      <c r="A102" s="36"/>
      <c r="B102" s="41" t="s">
        <v>99</v>
      </c>
      <c r="C102" s="44"/>
      <c r="D102" s="17">
        <v>802586</v>
      </c>
    </row>
    <row r="103" spans="1:4" ht="18.75">
      <c r="A103" s="36"/>
      <c r="B103" s="41" t="s">
        <v>100</v>
      </c>
      <c r="C103" s="44"/>
      <c r="D103" s="17">
        <v>372705</v>
      </c>
    </row>
    <row r="104" spans="1:4" ht="15" customHeight="1">
      <c r="A104" s="29" t="s">
        <v>101</v>
      </c>
      <c r="B104" s="45"/>
      <c r="C104" s="46"/>
      <c r="D104" s="17">
        <f>1226076+9645</f>
        <v>1235721</v>
      </c>
    </row>
    <row r="105" spans="1:4" ht="15">
      <c r="A105" s="47" t="s">
        <v>102</v>
      </c>
      <c r="C105" s="48"/>
      <c r="D105" s="3"/>
    </row>
  </sheetData>
  <mergeCells count="46">
    <mergeCell ref="A1:C1"/>
    <mergeCell ref="A2:C2"/>
    <mergeCell ref="A3:C3"/>
    <mergeCell ref="A4:C4"/>
    <mergeCell ref="A6:C6"/>
    <mergeCell ref="A5:C5"/>
    <mergeCell ref="C58:C60"/>
    <mergeCell ref="C61:C62"/>
    <mergeCell ref="A18:A53"/>
    <mergeCell ref="B31:C31"/>
    <mergeCell ref="B42:C42"/>
    <mergeCell ref="B45:C45"/>
    <mergeCell ref="B18:C18"/>
    <mergeCell ref="B23:C23"/>
    <mergeCell ref="B35:C35"/>
    <mergeCell ref="A55:B55"/>
    <mergeCell ref="A56:B56"/>
    <mergeCell ref="A57:C57"/>
    <mergeCell ref="A58:A65"/>
    <mergeCell ref="B65:C65"/>
    <mergeCell ref="A13:A16"/>
    <mergeCell ref="A17:B17"/>
    <mergeCell ref="A7:B7"/>
    <mergeCell ref="B49:C49"/>
    <mergeCell ref="A54:B54"/>
    <mergeCell ref="A8:A11"/>
    <mergeCell ref="A12:B12"/>
    <mergeCell ref="A66:A73"/>
    <mergeCell ref="C66:C68"/>
    <mergeCell ref="C69:C70"/>
    <mergeCell ref="B73:C73"/>
    <mergeCell ref="A74:A81"/>
    <mergeCell ref="C74:C76"/>
    <mergeCell ref="C77:C78"/>
    <mergeCell ref="B81:C81"/>
    <mergeCell ref="A82:A89"/>
    <mergeCell ref="C82:C84"/>
    <mergeCell ref="C85:C86"/>
    <mergeCell ref="B89:C89"/>
    <mergeCell ref="A100:A103"/>
    <mergeCell ref="A104:B104"/>
    <mergeCell ref="A90:B90"/>
    <mergeCell ref="A91:B91"/>
    <mergeCell ref="A99:D99"/>
    <mergeCell ref="A92:D92"/>
    <mergeCell ref="A93:A98"/>
  </mergeCells>
  <conditionalFormatting sqref="B93">
    <cfRule type="duplicateValues" priority="13" dxfId="0">
      <formula>AND(COUNTIF($B$93:$B$93,B93)&gt;1,NOT(ISBLANK(B93)))</formula>
    </cfRule>
  </conditionalFormatting>
  <conditionalFormatting sqref="B95">
    <cfRule type="duplicateValues" priority="12" dxfId="0">
      <formula>AND(COUNTIF($B$95:$B$95,B95)&gt;1,NOT(ISBLANK(B95)))</formula>
    </cfRule>
  </conditionalFormatting>
  <conditionalFormatting sqref="B100">
    <cfRule type="duplicateValues" priority="4" dxfId="0">
      <formula>AND(COUNTIF($B$100:$B$100,B100)&gt;1,NOT(ISBLANK(B100)))</formula>
    </cfRule>
  </conditionalFormatting>
  <conditionalFormatting sqref="B103">
    <cfRule type="duplicateValues" priority="5" dxfId="0">
      <formula>AND(COUNTIF($B$103:$B$103,B103)&gt;1,NOT(ISBLANK(B103)))</formula>
    </cfRule>
  </conditionalFormatting>
  <conditionalFormatting sqref="B102">
    <cfRule type="duplicateValues" priority="3" dxfId="0">
      <formula>AND(COUNTIF($B$102:$B$102,B102)&gt;1,NOT(ISBLANK(B102)))</formula>
    </cfRule>
  </conditionalFormatting>
  <conditionalFormatting sqref="B97">
    <cfRule type="duplicateValues" priority="1" dxfId="0">
      <formula>AND(COUNTIF($B$97:$B$97,B97)&gt;1,NOT(ISBLANK(B97)))</formula>
    </cfRule>
  </conditionalFormatting>
  <pageMargins left="0.7086614173228347" right="0" top="0" bottom="0.3937007874015748" header="0.31496062992125984" footer="0.31496062992125984"/>
  <pageSetup fitToHeight="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