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 s="1"/>
  <c r="D15" i="1"/>
  <c r="D17" i="1" s="1"/>
  <c r="D18" i="1"/>
  <c r="D50" i="1" s="1"/>
  <c r="D52" i="1" s="1"/>
  <c r="D21" i="1"/>
  <c r="D24" i="1"/>
  <c r="D29" i="1"/>
  <c r="D28" i="1" s="1"/>
  <c r="D31" i="1"/>
  <c r="D38" i="1"/>
  <c r="D40" i="1"/>
  <c r="D42" i="1"/>
  <c r="D49" i="1"/>
  <c r="D45" i="1" s="1"/>
  <c r="D51" i="1"/>
  <c r="D62" i="1"/>
  <c r="D69" i="1"/>
  <c r="D72" i="1"/>
  <c r="D76" i="1" s="1"/>
  <c r="D85" i="1" s="1"/>
  <c r="D83" i="1"/>
  <c r="D89" i="1"/>
  <c r="D90" i="1"/>
  <c r="D91" i="1"/>
  <c r="D92" i="1"/>
  <c r="D84" i="1" l="1"/>
  <c r="D53" i="1"/>
  <c r="D54" i="1"/>
</calcChain>
</file>

<file path=xl/sharedStrings.xml><?xml version="1.0" encoding="utf-8"?>
<sst xmlns="http://schemas.openxmlformats.org/spreadsheetml/2006/main" count="135" uniqueCount="97">
  <si>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</si>
  <si>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</si>
  <si>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</si>
  <si>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</si>
  <si>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</si>
  <si>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</si>
  <si>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</si>
  <si>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Остаток на статье "Аренда ОИ", руб.</t>
  </si>
  <si>
    <t>Капитальный ремонт системы дымоудаления 1 и 2 подъезды</t>
  </si>
  <si>
    <t>Израсходовано денежных средств по статье "Аренда ОИ", руб.</t>
  </si>
  <si>
    <t>Накладные расходы за 2018г., руб.</t>
  </si>
  <si>
    <t xml:space="preserve">Т2 Мобайл, дог. № 15 от 23.08.2012  </t>
  </si>
  <si>
    <t>Получено денежных средств от сдачи в аренду общего имущества (базовая станция) за 2018г., руб.</t>
  </si>
  <si>
    <t>на  01.01.2018г.</t>
  </si>
  <si>
    <t>Остаток денежных средств по статье "Аренда ОИ"</t>
  </si>
  <si>
    <t>Информация о движении денежных средств по статье "Аренда"</t>
  </si>
  <si>
    <t>3. Информация о движении денежных средств по статье "Аренда общего имущества"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</si>
  <si>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</si>
  <si>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</si>
  <si>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</si>
  <si>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</si>
  <si>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</si>
  <si>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</si>
  <si>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</si>
  <si>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</si>
  <si>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</si>
  <si>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</si>
  <si>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</si>
  <si>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</si>
  <si>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</si>
  <si>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</si>
  <si>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</si>
  <si>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</si>
  <si>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</si>
  <si>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</si>
  <si>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</si>
  <si>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</si>
  <si>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</si>
  <si>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</si>
  <si>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</si>
  <si>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</si>
  <si>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</si>
  <si>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</si>
  <si>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</si>
  <si>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</si>
  <si>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</si>
  <si>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</si>
  <si>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</si>
  <si>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</si>
  <si>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</si>
  <si>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</si>
  <si>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</si>
  <si>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</si>
  <si>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</si>
  <si>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ИКЦ УралЛифт №943 от 09.01.2017 г.</t>
  </si>
  <si>
    <t>Техническое освидетельствование и проведение эл.испытаний</t>
  </si>
  <si>
    <t>АО "Группа Ренессанас Страхование", д-р ХХХ0058629339 от 03.10.18г.</t>
  </si>
  <si>
    <t>Страхование лифтов</t>
  </si>
  <si>
    <t>ООО "Эолкам-сервис", д-р №04/18 от 10.04.2018 г.</t>
  </si>
  <si>
    <t>Замена прибора приемно-контрольного охранно-пожарного и установка блоков автодозвона</t>
  </si>
  <si>
    <t>ООО "Эолкам-сервис", д-р №03-ЛС от 20.03.2018 г.</t>
  </si>
  <si>
    <t>Монтаж оборудования системы диспетчерской связи</t>
  </si>
  <si>
    <t>ООО "ОТИС Лифт", д-р B7OPU-005644 от 15.06.11 г.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</si>
  <si>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</si>
  <si>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</si>
  <si>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</si>
  <si>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</si>
  <si>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</si>
  <si>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</si>
  <si>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</si>
  <si>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</si>
  <si>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</si>
  <si>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</si>
  <si>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</si>
  <si>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</si>
  <si>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</si>
  <si>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</si>
  <si>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</si>
  <si>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</si>
  <si>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</si>
  <si>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</si>
  <si>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</si>
  <si>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</si>
  <si>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</si>
  <si>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</si>
  <si>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</si>
  <si>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</si>
  <si>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</si>
  <si>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</si>
  <si>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</si>
  <si>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</si>
  <si>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</si>
  <si>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- 12648,9 м2, в т.ч. площадь жилых помещений - 12648,9 м2, площадь нежилых помещений - 0,00 м2</t>
  </si>
  <si>
    <t>по адресу: Свердловская область, г. Екатеринбург,  ул. Викулова д.№65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</si>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</sst>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3" fontId="10" fillId="2" borderId="1" xfId="0" applyNumberFormat="1" applyFont="1" applyFill="1" applyBorder="1"/>
    <xf numFmtId="0" fontId="2" fillId="0" borderId="1" xfId="0" applyFont="1" applyBorder="1"/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14" fillId="0" borderId="0" xfId="0" applyFont="1"/>
    <xf numFmtId="3" fontId="4" fillId="0" borderId="0" xfId="0" applyNumberFormat="1" applyFont="1" applyFill="1"/>
    <xf numFmtId="0" fontId="9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3" fontId="2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workbookViewId="0">
      <pane ySplit="7" topLeftCell="A8" activePane="bottomLeft" state="frozen"/>
      <selection activeCell="A7" sqref="A7"/>
      <selection pane="bottomLeft" activeCell="A18" sqref="A18:A51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4" t="s">
        <v>96</v>
      </c>
      <c r="B1" s="44"/>
      <c r="C1" s="44"/>
      <c r="D1" s="42"/>
    </row>
    <row r="2" spans="1:4" x14ac:dyDescent="0.25">
      <c r="A2" s="45" t="s">
        <v>95</v>
      </c>
      <c r="B2" s="45"/>
      <c r="C2" s="45"/>
      <c r="D2" s="42"/>
    </row>
    <row r="3" spans="1:4" x14ac:dyDescent="0.25">
      <c r="A3" s="44" t="s">
        <v>94</v>
      </c>
      <c r="B3" s="44"/>
      <c r="C3" s="44"/>
      <c r="D3" s="42"/>
    </row>
    <row r="4" spans="1:4" ht="15" customHeight="1" x14ac:dyDescent="0.25">
      <c r="A4" s="43" t="s">
        <v>93</v>
      </c>
      <c r="B4" s="43"/>
      <c r="C4" s="43"/>
      <c r="D4" s="42"/>
    </row>
    <row r="5" spans="1:4" ht="15" customHeight="1" x14ac:dyDescent="0.25">
      <c r="A5" s="41" t="s">
        <v>92</v>
      </c>
      <c r="B5" s="41"/>
      <c r="C5" s="41"/>
      <c r="D5" s="41"/>
    </row>
    <row r="6" spans="1:4" ht="15" customHeight="1" x14ac:dyDescent="0.25">
      <c r="A6" s="25" t="s">
        <v>91</v>
      </c>
      <c r="B6" s="25"/>
      <c r="C6" s="25"/>
      <c r="D6" s="40"/>
    </row>
    <row r="7" spans="1:4" outlineLevel="1" x14ac:dyDescent="0.25">
      <c r="A7" s="30" t="s">
        <v>90</v>
      </c>
      <c r="B7" s="39"/>
      <c r="C7" s="29" t="s">
        <v>89</v>
      </c>
      <c r="D7" s="38" t="s">
        <v>88</v>
      </c>
    </row>
    <row r="8" spans="1:4" outlineLevel="1" x14ac:dyDescent="0.25">
      <c r="A8" s="22" t="s">
        <v>87</v>
      </c>
      <c r="B8" s="18" t="s">
        <v>86</v>
      </c>
      <c r="C8" s="18"/>
      <c r="D8" s="16">
        <v>3983700.03</v>
      </c>
    </row>
    <row r="9" spans="1:4" outlineLevel="1" x14ac:dyDescent="0.25">
      <c r="A9" s="22"/>
      <c r="B9" s="18" t="s">
        <v>82</v>
      </c>
      <c r="C9" s="18"/>
      <c r="D9" s="16">
        <v>681982.83</v>
      </c>
    </row>
    <row r="10" spans="1:4" s="23" customFormat="1" outlineLevel="2" x14ac:dyDescent="0.25">
      <c r="A10" s="22"/>
      <c r="B10" s="33" t="s">
        <v>81</v>
      </c>
      <c r="C10" s="33"/>
      <c r="D10" s="3">
        <f>SUM(D8:D9)</f>
        <v>4665682.8599999994</v>
      </c>
    </row>
    <row r="11" spans="1:4" s="23" customFormat="1" outlineLevel="2" x14ac:dyDescent="0.25">
      <c r="A11" s="22"/>
      <c r="B11" s="33" t="s">
        <v>40</v>
      </c>
      <c r="C11" s="33"/>
      <c r="D11" s="3">
        <v>69000</v>
      </c>
    </row>
    <row r="12" spans="1:4" s="28" customFormat="1" outlineLevel="1" x14ac:dyDescent="0.25">
      <c r="A12" s="31" t="s">
        <v>85</v>
      </c>
      <c r="B12" s="30"/>
      <c r="C12" s="29"/>
      <c r="D12" s="3">
        <f>D10+D11</f>
        <v>4734682.8599999994</v>
      </c>
    </row>
    <row r="13" spans="1:4" s="28" customFormat="1" ht="15" customHeight="1" outlineLevel="1" x14ac:dyDescent="0.25">
      <c r="A13" s="22" t="s">
        <v>84</v>
      </c>
      <c r="B13" s="18" t="s">
        <v>83</v>
      </c>
      <c r="C13" s="18"/>
      <c r="D13" s="16">
        <v>3843427.5</v>
      </c>
    </row>
    <row r="14" spans="1:4" s="28" customFormat="1" outlineLevel="1" x14ac:dyDescent="0.25">
      <c r="A14" s="22"/>
      <c r="B14" s="18" t="s">
        <v>82</v>
      </c>
      <c r="C14" s="18"/>
      <c r="D14" s="16">
        <v>636625.31000000006</v>
      </c>
    </row>
    <row r="15" spans="1:4" outlineLevel="1" x14ac:dyDescent="0.25">
      <c r="A15" s="22"/>
      <c r="B15" s="33" t="s">
        <v>81</v>
      </c>
      <c r="C15" s="33"/>
      <c r="D15" s="3">
        <f>SUM(D13:D14)</f>
        <v>4480052.8100000005</v>
      </c>
    </row>
    <row r="16" spans="1:4" s="28" customFormat="1" outlineLevel="1" x14ac:dyDescent="0.25">
      <c r="A16" s="22"/>
      <c r="B16" s="33" t="s">
        <v>40</v>
      </c>
      <c r="C16" s="33"/>
      <c r="D16" s="16">
        <v>69107.850000000006</v>
      </c>
    </row>
    <row r="17" spans="1:4" s="28" customFormat="1" ht="15" customHeight="1" outlineLevel="1" x14ac:dyDescent="0.25">
      <c r="A17" s="31" t="s">
        <v>80</v>
      </c>
      <c r="B17" s="30"/>
      <c r="C17" s="29"/>
      <c r="D17" s="3">
        <f>D15+D16</f>
        <v>4549160.66</v>
      </c>
    </row>
    <row r="18" spans="1:4" s="28" customFormat="1" outlineLevel="1" x14ac:dyDescent="0.25">
      <c r="A18" s="22" t="s">
        <v>79</v>
      </c>
      <c r="B18" s="35" t="s">
        <v>78</v>
      </c>
      <c r="C18" s="34"/>
      <c r="D18" s="3">
        <f>SUM(D19:D20)</f>
        <v>247872.77</v>
      </c>
    </row>
    <row r="19" spans="1:4" s="28" customFormat="1" outlineLevel="1" x14ac:dyDescent="0.25">
      <c r="A19" s="22"/>
      <c r="B19" s="18" t="s">
        <v>77</v>
      </c>
      <c r="C19" s="32" t="s">
        <v>76</v>
      </c>
      <c r="D19" s="16">
        <v>49402.84</v>
      </c>
    </row>
    <row r="20" spans="1:4" outlineLevel="3" x14ac:dyDescent="0.25">
      <c r="A20" s="22"/>
      <c r="B20" s="18" t="s">
        <v>46</v>
      </c>
      <c r="C20" s="32"/>
      <c r="D20" s="16">
        <v>198469.93</v>
      </c>
    </row>
    <row r="21" spans="1:4" outlineLevel="3" x14ac:dyDescent="0.25">
      <c r="A21" s="22"/>
      <c r="B21" s="35" t="s">
        <v>75</v>
      </c>
      <c r="C21" s="34"/>
      <c r="D21" s="3">
        <f>SUM(D22:D23)</f>
        <v>112939.94</v>
      </c>
    </row>
    <row r="22" spans="1:4" s="28" customFormat="1" outlineLevel="1" x14ac:dyDescent="0.25">
      <c r="A22" s="22"/>
      <c r="B22" s="18" t="s">
        <v>74</v>
      </c>
      <c r="C22" s="37" t="s">
        <v>73</v>
      </c>
      <c r="D22" s="16">
        <v>7132.75</v>
      </c>
    </row>
    <row r="23" spans="1:4" outlineLevel="2" x14ac:dyDescent="0.25">
      <c r="A23" s="22"/>
      <c r="B23" s="18" t="s">
        <v>72</v>
      </c>
      <c r="C23" s="36"/>
      <c r="D23" s="16">
        <v>105807.19</v>
      </c>
    </row>
    <row r="24" spans="1:4" outlineLevel="2" x14ac:dyDescent="0.25">
      <c r="A24" s="22"/>
      <c r="B24" s="35" t="s">
        <v>71</v>
      </c>
      <c r="C24" s="34"/>
      <c r="D24" s="3">
        <f>SUM(D25:D27)</f>
        <v>1216585.27</v>
      </c>
    </row>
    <row r="25" spans="1:4" s="28" customFormat="1" ht="30" outlineLevel="1" x14ac:dyDescent="0.25">
      <c r="A25" s="22"/>
      <c r="B25" s="18" t="s">
        <v>70</v>
      </c>
      <c r="C25" s="32" t="s">
        <v>69</v>
      </c>
      <c r="D25" s="16">
        <v>509.76</v>
      </c>
    </row>
    <row r="26" spans="1:4" outlineLevel="3" x14ac:dyDescent="0.25">
      <c r="A26" s="22"/>
      <c r="B26" s="18" t="s">
        <v>68</v>
      </c>
      <c r="C26" s="32" t="s">
        <v>67</v>
      </c>
      <c r="D26" s="16">
        <v>1163501.68</v>
      </c>
    </row>
    <row r="27" spans="1:4" outlineLevel="3" x14ac:dyDescent="0.25">
      <c r="A27" s="22"/>
      <c r="B27" s="18" t="s">
        <v>46</v>
      </c>
      <c r="C27" s="32"/>
      <c r="D27" s="3">
        <v>52573.83</v>
      </c>
    </row>
    <row r="28" spans="1:4" outlineLevel="3" x14ac:dyDescent="0.25">
      <c r="A28" s="22"/>
      <c r="B28" s="35" t="s">
        <v>66</v>
      </c>
      <c r="C28" s="34"/>
      <c r="D28" s="3">
        <f>SUM(D29:D31)</f>
        <v>1684385.45</v>
      </c>
    </row>
    <row r="29" spans="1:4" s="28" customFormat="1" outlineLevel="1" x14ac:dyDescent="0.25">
      <c r="A29" s="22"/>
      <c r="B29" s="18" t="s">
        <v>65</v>
      </c>
      <c r="C29" s="32"/>
      <c r="D29" s="16">
        <f>D9</f>
        <v>681982.83</v>
      </c>
    </row>
    <row r="30" spans="1:4" outlineLevel="2" x14ac:dyDescent="0.25">
      <c r="A30" s="22"/>
      <c r="B30" s="18" t="s">
        <v>46</v>
      </c>
      <c r="C30" s="32"/>
      <c r="D30" s="16">
        <v>546569.86</v>
      </c>
    </row>
    <row r="31" spans="1:4" outlineLevel="2" x14ac:dyDescent="0.25">
      <c r="A31" s="22"/>
      <c r="B31" s="35" t="s">
        <v>64</v>
      </c>
      <c r="C31" s="34"/>
      <c r="D31" s="3">
        <f>SUM(D32:D37)</f>
        <v>455832.75999999995</v>
      </c>
    </row>
    <row r="32" spans="1:4" s="28" customFormat="1" outlineLevel="1" x14ac:dyDescent="0.25">
      <c r="A32" s="22"/>
      <c r="B32" s="18" t="s">
        <v>63</v>
      </c>
      <c r="C32" s="32" t="s">
        <v>62</v>
      </c>
      <c r="D32" s="16">
        <v>317086.42</v>
      </c>
    </row>
    <row r="33" spans="1:4" s="28" customFormat="1" outlineLevel="1" x14ac:dyDescent="0.25">
      <c r="A33" s="22"/>
      <c r="B33" s="18" t="s">
        <v>61</v>
      </c>
      <c r="C33" s="32" t="s">
        <v>60</v>
      </c>
      <c r="D33" s="16">
        <v>30859.8</v>
      </c>
    </row>
    <row r="34" spans="1:4" s="28" customFormat="1" ht="30" outlineLevel="1" x14ac:dyDescent="0.25">
      <c r="A34" s="22"/>
      <c r="B34" s="18" t="s">
        <v>59</v>
      </c>
      <c r="C34" s="32" t="s">
        <v>58</v>
      </c>
      <c r="D34" s="16">
        <v>6280</v>
      </c>
    </row>
    <row r="35" spans="1:4" s="28" customFormat="1" outlineLevel="1" x14ac:dyDescent="0.25">
      <c r="A35" s="22"/>
      <c r="B35" s="18" t="s">
        <v>57</v>
      </c>
      <c r="C35" s="32" t="s">
        <v>56</v>
      </c>
      <c r="D35" s="16">
        <v>1587.48</v>
      </c>
    </row>
    <row r="36" spans="1:4" outlineLevel="3" x14ac:dyDescent="0.25">
      <c r="A36" s="22"/>
      <c r="B36" s="18" t="s">
        <v>55</v>
      </c>
      <c r="C36" s="32" t="s">
        <v>54</v>
      </c>
      <c r="D36" s="16">
        <v>11922</v>
      </c>
    </row>
    <row r="37" spans="1:4" outlineLevel="3" x14ac:dyDescent="0.25">
      <c r="A37" s="22"/>
      <c r="B37" s="18" t="s">
        <v>46</v>
      </c>
      <c r="C37" s="32"/>
      <c r="D37" s="16">
        <v>88097.06</v>
      </c>
    </row>
    <row r="38" spans="1:4" outlineLevel="3" x14ac:dyDescent="0.25">
      <c r="A38" s="22"/>
      <c r="B38" s="35" t="s">
        <v>53</v>
      </c>
      <c r="C38" s="34"/>
      <c r="D38" s="3">
        <f>D39</f>
        <v>58274.879999999997</v>
      </c>
    </row>
    <row r="39" spans="1:4" s="28" customFormat="1" outlineLevel="1" x14ac:dyDescent="0.25">
      <c r="A39" s="22"/>
      <c r="B39" s="18" t="s">
        <v>52</v>
      </c>
      <c r="C39" s="32" t="s">
        <v>51</v>
      </c>
      <c r="D39" s="16">
        <v>58274.879999999997</v>
      </c>
    </row>
    <row r="40" spans="1:4" outlineLevel="2" x14ac:dyDescent="0.25">
      <c r="A40" s="22"/>
      <c r="B40" s="35" t="s">
        <v>50</v>
      </c>
      <c r="C40" s="34"/>
      <c r="D40" s="3">
        <f>D41</f>
        <v>191349.68</v>
      </c>
    </row>
    <row r="41" spans="1:4" s="28" customFormat="1" outlineLevel="1" x14ac:dyDescent="0.25">
      <c r="A41" s="22"/>
      <c r="B41" s="18" t="s">
        <v>46</v>
      </c>
      <c r="C41" s="18"/>
      <c r="D41" s="16">
        <v>191349.68</v>
      </c>
    </row>
    <row r="42" spans="1:4" outlineLevel="2" x14ac:dyDescent="0.25">
      <c r="A42" s="22"/>
      <c r="B42" s="35" t="s">
        <v>49</v>
      </c>
      <c r="C42" s="34"/>
      <c r="D42" s="3">
        <f>SUM(D43:D44)</f>
        <v>185006.63</v>
      </c>
    </row>
    <row r="43" spans="1:4" s="28" customFormat="1" outlineLevel="1" x14ac:dyDescent="0.25">
      <c r="A43" s="22"/>
      <c r="B43" s="18" t="s">
        <v>48</v>
      </c>
      <c r="C43" s="18"/>
      <c r="D43" s="16">
        <v>95124.56</v>
      </c>
    </row>
    <row r="44" spans="1:4" outlineLevel="2" x14ac:dyDescent="0.25">
      <c r="A44" s="22"/>
      <c r="B44" s="18" t="s">
        <v>46</v>
      </c>
      <c r="C44" s="18"/>
      <c r="D44" s="16">
        <v>89882.07</v>
      </c>
    </row>
    <row r="45" spans="1:4" outlineLevel="2" x14ac:dyDescent="0.25">
      <c r="A45" s="22"/>
      <c r="B45" s="35" t="s">
        <v>47</v>
      </c>
      <c r="C45" s="34"/>
      <c r="D45" s="3">
        <f>SUM(D46:D49)</f>
        <v>888477.67999999993</v>
      </c>
    </row>
    <row r="46" spans="1:4" s="28" customFormat="1" outlineLevel="1" x14ac:dyDescent="0.25">
      <c r="A46" s="22"/>
      <c r="B46" s="18" t="s">
        <v>46</v>
      </c>
      <c r="C46" s="18"/>
      <c r="D46" s="16">
        <v>589208.25</v>
      </c>
    </row>
    <row r="47" spans="1:4" outlineLevel="2" x14ac:dyDescent="0.25">
      <c r="A47" s="22"/>
      <c r="B47" s="18" t="s">
        <v>45</v>
      </c>
      <c r="C47" s="18"/>
      <c r="D47" s="16">
        <v>52818.33</v>
      </c>
    </row>
    <row r="48" spans="1:4" outlineLevel="2" x14ac:dyDescent="0.25">
      <c r="A48" s="22"/>
      <c r="B48" s="18" t="s">
        <v>44</v>
      </c>
      <c r="C48" s="18"/>
      <c r="D48" s="16">
        <v>11759.22</v>
      </c>
    </row>
    <row r="49" spans="1:4" ht="30" outlineLevel="2" x14ac:dyDescent="0.25">
      <c r="A49" s="22"/>
      <c r="B49" s="18" t="s">
        <v>43</v>
      </c>
      <c r="C49" s="18" t="s">
        <v>42</v>
      </c>
      <c r="D49" s="16">
        <f>222634.18+12057.7</f>
        <v>234691.88</v>
      </c>
    </row>
    <row r="50" spans="1:4" outlineLevel="2" x14ac:dyDescent="0.25">
      <c r="A50" s="22"/>
      <c r="B50" s="33" t="s">
        <v>41</v>
      </c>
      <c r="C50" s="33"/>
      <c r="D50" s="3">
        <f>D18+D21+D24+D28+D31+D38+D40+D42+D44</f>
        <v>4242129.4499999993</v>
      </c>
    </row>
    <row r="51" spans="1:4" s="28" customFormat="1" outlineLevel="1" x14ac:dyDescent="0.25">
      <c r="A51" s="22"/>
      <c r="B51" s="33" t="s">
        <v>40</v>
      </c>
      <c r="C51" s="32" t="s">
        <v>39</v>
      </c>
      <c r="D51" s="3">
        <f>D11</f>
        <v>69000</v>
      </c>
    </row>
    <row r="52" spans="1:4" s="28" customFormat="1" outlineLevel="1" x14ac:dyDescent="0.25">
      <c r="A52" s="31" t="s">
        <v>38</v>
      </c>
      <c r="B52" s="30"/>
      <c r="C52" s="29"/>
      <c r="D52" s="3">
        <f>D50+D51</f>
        <v>4311129.4499999993</v>
      </c>
    </row>
    <row r="53" spans="1:4" s="28" customFormat="1" ht="15" hidden="1" customHeight="1" outlineLevel="1" x14ac:dyDescent="0.25">
      <c r="A53" s="5" t="s">
        <v>37</v>
      </c>
      <c r="B53" s="27"/>
      <c r="C53" s="26"/>
      <c r="D53" s="12">
        <f>D12-D52</f>
        <v>423553.41000000015</v>
      </c>
    </row>
    <row r="54" spans="1:4" ht="16.5" hidden="1" customHeight="1" outlineLevel="1" x14ac:dyDescent="0.25">
      <c r="A54" s="5" t="s">
        <v>36</v>
      </c>
      <c r="B54" s="27"/>
      <c r="C54" s="26"/>
      <c r="D54" s="12">
        <f>D17-D52</f>
        <v>238031.21000000089</v>
      </c>
    </row>
    <row r="55" spans="1:4" s="23" customFormat="1" ht="15.75" outlineLevel="1" x14ac:dyDescent="0.25">
      <c r="A55" s="25" t="s">
        <v>35</v>
      </c>
      <c r="B55" s="25"/>
      <c r="C55" s="25"/>
      <c r="D55" s="24"/>
    </row>
    <row r="56" spans="1:4" ht="15" customHeight="1" outlineLevel="1" x14ac:dyDescent="0.25">
      <c r="A56" s="22" t="s">
        <v>34</v>
      </c>
      <c r="B56" s="18" t="s">
        <v>28</v>
      </c>
      <c r="C56" s="20" t="s">
        <v>27</v>
      </c>
      <c r="D56" s="16">
        <v>1375135.7</v>
      </c>
    </row>
    <row r="57" spans="1:4" ht="15.75" customHeight="1" x14ac:dyDescent="0.25">
      <c r="A57" s="22"/>
      <c r="B57" s="18" t="s">
        <v>26</v>
      </c>
      <c r="C57" s="21"/>
      <c r="D57" s="16">
        <v>371489.25</v>
      </c>
    </row>
    <row r="58" spans="1:4" ht="15" customHeight="1" outlineLevel="1" x14ac:dyDescent="0.25">
      <c r="A58" s="22"/>
      <c r="B58" s="18" t="s">
        <v>25</v>
      </c>
      <c r="C58" s="19"/>
      <c r="D58" s="16">
        <v>4198636.9800000004</v>
      </c>
    </row>
    <row r="59" spans="1:4" outlineLevel="1" x14ac:dyDescent="0.25">
      <c r="A59" s="22"/>
      <c r="B59" s="18" t="s">
        <v>24</v>
      </c>
      <c r="C59" s="20" t="s">
        <v>23</v>
      </c>
      <c r="D59" s="16">
        <v>614441.31999999995</v>
      </c>
    </row>
    <row r="60" spans="1:4" outlineLevel="1" x14ac:dyDescent="0.25">
      <c r="A60" s="22"/>
      <c r="B60" s="18" t="s">
        <v>22</v>
      </c>
      <c r="C60" s="19"/>
      <c r="D60" s="16">
        <v>583342.56999999995</v>
      </c>
    </row>
    <row r="61" spans="1:4" outlineLevel="1" x14ac:dyDescent="0.25">
      <c r="A61" s="22"/>
      <c r="B61" s="18" t="s">
        <v>21</v>
      </c>
      <c r="C61" s="17" t="s">
        <v>20</v>
      </c>
      <c r="D61" s="16">
        <v>1295575.6499999999</v>
      </c>
    </row>
    <row r="62" spans="1:4" outlineLevel="1" x14ac:dyDescent="0.25">
      <c r="A62" s="22"/>
      <c r="B62" s="15" t="s">
        <v>33</v>
      </c>
      <c r="C62" s="14"/>
      <c r="D62" s="3">
        <f>SUM(D56:D61)</f>
        <v>8438621.4700000007</v>
      </c>
    </row>
    <row r="63" spans="1:4" outlineLevel="1" x14ac:dyDescent="0.25">
      <c r="A63" s="22" t="s">
        <v>32</v>
      </c>
      <c r="B63" s="18" t="s">
        <v>28</v>
      </c>
      <c r="C63" s="20" t="s">
        <v>27</v>
      </c>
      <c r="D63" s="16">
        <v>1319707.51</v>
      </c>
    </row>
    <row r="64" spans="1:4" outlineLevel="1" x14ac:dyDescent="0.25">
      <c r="A64" s="22"/>
      <c r="B64" s="18" t="s">
        <v>26</v>
      </c>
      <c r="C64" s="21"/>
      <c r="D64" s="16">
        <v>352600.3</v>
      </c>
    </row>
    <row r="65" spans="1:4" ht="15" customHeight="1" outlineLevel="1" x14ac:dyDescent="0.25">
      <c r="A65" s="22"/>
      <c r="B65" s="18" t="s">
        <v>25</v>
      </c>
      <c r="C65" s="19"/>
      <c r="D65" s="16">
        <v>3929436.8</v>
      </c>
    </row>
    <row r="66" spans="1:4" outlineLevel="1" x14ac:dyDescent="0.25">
      <c r="A66" s="22"/>
      <c r="B66" s="18" t="s">
        <v>24</v>
      </c>
      <c r="C66" s="20" t="s">
        <v>23</v>
      </c>
      <c r="D66" s="16">
        <v>576814.32999999996</v>
      </c>
    </row>
    <row r="67" spans="1:4" outlineLevel="1" x14ac:dyDescent="0.25">
      <c r="A67" s="22"/>
      <c r="B67" s="18" t="s">
        <v>22</v>
      </c>
      <c r="C67" s="19"/>
      <c r="D67" s="16">
        <v>557832.30000000005</v>
      </c>
    </row>
    <row r="68" spans="1:4" outlineLevel="1" x14ac:dyDescent="0.25">
      <c r="A68" s="22"/>
      <c r="B68" s="18" t="s">
        <v>21</v>
      </c>
      <c r="C68" s="17" t="s">
        <v>20</v>
      </c>
      <c r="D68" s="16">
        <v>1233276.8899999999</v>
      </c>
    </row>
    <row r="69" spans="1:4" outlineLevel="1" x14ac:dyDescent="0.25">
      <c r="A69" s="22"/>
      <c r="B69" s="15" t="s">
        <v>31</v>
      </c>
      <c r="C69" s="14"/>
      <c r="D69" s="3">
        <f>SUM(D63:D68)</f>
        <v>7969668.129999999</v>
      </c>
    </row>
    <row r="70" spans="1:4" outlineLevel="1" x14ac:dyDescent="0.25">
      <c r="A70" s="8" t="s">
        <v>30</v>
      </c>
      <c r="B70" s="18" t="s">
        <v>28</v>
      </c>
      <c r="C70" s="20" t="s">
        <v>27</v>
      </c>
      <c r="D70" s="16">
        <v>1754547.58</v>
      </c>
    </row>
    <row r="71" spans="1:4" outlineLevel="1" x14ac:dyDescent="0.25">
      <c r="A71" s="8"/>
      <c r="B71" s="18" t="s">
        <v>26</v>
      </c>
      <c r="C71" s="21"/>
      <c r="D71" s="16">
        <v>375332.87</v>
      </c>
    </row>
    <row r="72" spans="1:4" ht="15" customHeight="1" outlineLevel="1" x14ac:dyDescent="0.25">
      <c r="A72" s="8"/>
      <c r="B72" s="18" t="s">
        <v>25</v>
      </c>
      <c r="C72" s="19"/>
      <c r="D72" s="16">
        <f>D58</f>
        <v>4198636.9800000004</v>
      </c>
    </row>
    <row r="73" spans="1:4" outlineLevel="1" x14ac:dyDescent="0.25">
      <c r="A73" s="8"/>
      <c r="B73" s="18" t="s">
        <v>24</v>
      </c>
      <c r="C73" s="20" t="s">
        <v>23</v>
      </c>
      <c r="D73" s="16">
        <v>575768.55000000005</v>
      </c>
    </row>
    <row r="74" spans="1:4" outlineLevel="1" x14ac:dyDescent="0.25">
      <c r="A74" s="8"/>
      <c r="B74" s="18" t="s">
        <v>22</v>
      </c>
      <c r="C74" s="19"/>
      <c r="D74" s="16">
        <v>620890.81999999995</v>
      </c>
    </row>
    <row r="75" spans="1:4" outlineLevel="1" x14ac:dyDescent="0.25">
      <c r="A75" s="8"/>
      <c r="B75" s="18" t="s">
        <v>21</v>
      </c>
      <c r="C75" s="17" t="s">
        <v>20</v>
      </c>
      <c r="D75" s="16">
        <v>1775567.1</v>
      </c>
    </row>
    <row r="76" spans="1:4" outlineLevel="1" x14ac:dyDescent="0.25">
      <c r="A76" s="8"/>
      <c r="B76" s="15" t="s">
        <v>19</v>
      </c>
      <c r="C76" s="14"/>
      <c r="D76" s="3">
        <f>SUM(D70:D75)</f>
        <v>9300743.9000000004</v>
      </c>
    </row>
    <row r="77" spans="1:4" outlineLevel="1" x14ac:dyDescent="0.25">
      <c r="A77" s="8" t="s">
        <v>29</v>
      </c>
      <c r="B77" s="18" t="s">
        <v>28</v>
      </c>
      <c r="C77" s="20" t="s">
        <v>27</v>
      </c>
      <c r="D77" s="16">
        <v>1754547.58</v>
      </c>
    </row>
    <row r="78" spans="1:4" outlineLevel="1" x14ac:dyDescent="0.25">
      <c r="A78" s="8"/>
      <c r="B78" s="18" t="s">
        <v>26</v>
      </c>
      <c r="C78" s="21"/>
      <c r="D78" s="16">
        <v>375332.87</v>
      </c>
    </row>
    <row r="79" spans="1:4" ht="15" customHeight="1" outlineLevel="1" x14ac:dyDescent="0.25">
      <c r="A79" s="8"/>
      <c r="B79" s="18" t="s">
        <v>25</v>
      </c>
      <c r="C79" s="19"/>
      <c r="D79" s="16">
        <v>4198636.9800000004</v>
      </c>
    </row>
    <row r="80" spans="1:4" outlineLevel="1" x14ac:dyDescent="0.25">
      <c r="A80" s="8"/>
      <c r="B80" s="18" t="s">
        <v>24</v>
      </c>
      <c r="C80" s="20" t="s">
        <v>23</v>
      </c>
      <c r="D80" s="16">
        <v>575768.55000000005</v>
      </c>
    </row>
    <row r="81" spans="1:4" outlineLevel="1" x14ac:dyDescent="0.25">
      <c r="A81" s="8"/>
      <c r="B81" s="18" t="s">
        <v>22</v>
      </c>
      <c r="C81" s="19"/>
      <c r="D81" s="16">
        <v>620890.81999999995</v>
      </c>
    </row>
    <row r="82" spans="1:4" outlineLevel="1" x14ac:dyDescent="0.25">
      <c r="A82" s="8"/>
      <c r="B82" s="18" t="s">
        <v>21</v>
      </c>
      <c r="C82" s="17" t="s">
        <v>20</v>
      </c>
      <c r="D82" s="16">
        <v>1775567.1</v>
      </c>
    </row>
    <row r="83" spans="1:4" outlineLevel="1" x14ac:dyDescent="0.25">
      <c r="A83" s="8"/>
      <c r="B83" s="15" t="s">
        <v>19</v>
      </c>
      <c r="C83" s="14"/>
      <c r="D83" s="3">
        <f>SUM(D77:D82)</f>
        <v>9300743.9000000004</v>
      </c>
    </row>
    <row r="84" spans="1:4" hidden="1" outlineLevel="1" x14ac:dyDescent="0.25">
      <c r="A84" s="5" t="s">
        <v>18</v>
      </c>
      <c r="B84" s="5"/>
      <c r="C84" s="13"/>
      <c r="D84" s="12">
        <f>D62-D76</f>
        <v>-862122.4299999997</v>
      </c>
    </row>
    <row r="85" spans="1:4" hidden="1" outlineLevel="1" x14ac:dyDescent="0.25">
      <c r="A85" s="5" t="s">
        <v>17</v>
      </c>
      <c r="B85" s="5"/>
      <c r="C85" s="13"/>
      <c r="D85" s="12">
        <f>D69-D76</f>
        <v>-1331075.7700000014</v>
      </c>
    </row>
    <row r="86" spans="1:4" ht="15" customHeight="1" outlineLevel="1" x14ac:dyDescent="0.25"/>
    <row r="87" spans="1:4" ht="15.75" x14ac:dyDescent="0.25">
      <c r="A87" s="10" t="s">
        <v>16</v>
      </c>
      <c r="B87" s="10"/>
      <c r="C87" s="10"/>
      <c r="D87" s="10"/>
    </row>
    <row r="88" spans="1:4" x14ac:dyDescent="0.25">
      <c r="A88" s="8" t="s">
        <v>15</v>
      </c>
      <c r="B88" s="9" t="s">
        <v>14</v>
      </c>
      <c r="C88" s="9" t="s">
        <v>13</v>
      </c>
      <c r="D88" s="3">
        <v>1034398.3199999998</v>
      </c>
    </row>
    <row r="89" spans="1:4" ht="30" x14ac:dyDescent="0.25">
      <c r="A89" s="8"/>
      <c r="B89" s="9" t="s">
        <v>12</v>
      </c>
      <c r="C89" s="9" t="s">
        <v>11</v>
      </c>
      <c r="D89" s="3">
        <f>50000*12</f>
        <v>600000</v>
      </c>
    </row>
    <row r="90" spans="1:4" x14ac:dyDescent="0.25">
      <c r="A90" s="8"/>
      <c r="B90" s="9" t="s">
        <v>10</v>
      </c>
      <c r="C90" s="11">
        <v>0.15</v>
      </c>
      <c r="D90" s="3">
        <f>D89*0.15</f>
        <v>90000</v>
      </c>
    </row>
    <row r="91" spans="1:4" x14ac:dyDescent="0.25">
      <c r="A91" s="8"/>
      <c r="B91" s="9" t="s">
        <v>9</v>
      </c>
      <c r="C91" s="9" t="s">
        <v>8</v>
      </c>
      <c r="D91" s="3">
        <f>698850+698850+34580</f>
        <v>1432280</v>
      </c>
    </row>
    <row r="92" spans="1:4" ht="18.75" x14ac:dyDescent="0.3">
      <c r="A92" s="8"/>
      <c r="B92" s="7" t="s">
        <v>7</v>
      </c>
      <c r="C92" s="6"/>
      <c r="D92" s="3">
        <f>D88+D89-D90-D91</f>
        <v>112118.31999999983</v>
      </c>
    </row>
    <row r="94" spans="1:4" ht="15.75" x14ac:dyDescent="0.25">
      <c r="A94" s="10" t="s">
        <v>6</v>
      </c>
      <c r="B94" s="10"/>
      <c r="C94" s="10"/>
      <c r="D94" s="10"/>
    </row>
    <row r="95" spans="1:4" ht="18.75" x14ac:dyDescent="0.3">
      <c r="A95" s="8" t="s">
        <v>5</v>
      </c>
      <c r="B95" s="9" t="s">
        <v>4</v>
      </c>
      <c r="C95" s="6"/>
      <c r="D95" s="3">
        <v>14</v>
      </c>
    </row>
    <row r="96" spans="1:4" ht="18.75" x14ac:dyDescent="0.3">
      <c r="A96" s="8"/>
      <c r="B96" s="9" t="s">
        <v>3</v>
      </c>
      <c r="C96" s="6"/>
      <c r="D96" s="3">
        <v>4</v>
      </c>
    </row>
    <row r="97" spans="1:4" ht="30.75" x14ac:dyDescent="0.3">
      <c r="A97" s="8"/>
      <c r="B97" s="7" t="s">
        <v>2</v>
      </c>
      <c r="C97" s="6"/>
      <c r="D97" s="3">
        <v>297923.82</v>
      </c>
    </row>
    <row r="99" spans="1:4" x14ac:dyDescent="0.25">
      <c r="A99" s="5" t="s">
        <v>1</v>
      </c>
      <c r="B99" s="5"/>
      <c r="C99" s="4"/>
      <c r="D99" s="3">
        <v>3667361.2</v>
      </c>
    </row>
    <row r="100" spans="1:4" x14ac:dyDescent="0.25">
      <c r="A100" s="2" t="s">
        <v>0</v>
      </c>
    </row>
  </sheetData>
  <mergeCells count="49">
    <mergeCell ref="A88:A92"/>
    <mergeCell ref="A85:B85"/>
    <mergeCell ref="A94:D94"/>
    <mergeCell ref="A95:A97"/>
    <mergeCell ref="A77:A83"/>
    <mergeCell ref="C77:C79"/>
    <mergeCell ref="C80:C81"/>
    <mergeCell ref="B83:C83"/>
    <mergeCell ref="A84:B84"/>
    <mergeCell ref="A87:D87"/>
    <mergeCell ref="A99:B99"/>
    <mergeCell ref="A5:D5"/>
    <mergeCell ref="B18:C18"/>
    <mergeCell ref="B21:C21"/>
    <mergeCell ref="B24:C24"/>
    <mergeCell ref="B28:C28"/>
    <mergeCell ref="B31:C31"/>
    <mergeCell ref="B38:C38"/>
    <mergeCell ref="B40:C40"/>
    <mergeCell ref="B42:C42"/>
    <mergeCell ref="A63:A69"/>
    <mergeCell ref="C63:C65"/>
    <mergeCell ref="C66:C67"/>
    <mergeCell ref="B69:C69"/>
    <mergeCell ref="A70:A76"/>
    <mergeCell ref="C70:C72"/>
    <mergeCell ref="C73:C74"/>
    <mergeCell ref="B76:C76"/>
    <mergeCell ref="A52:B52"/>
    <mergeCell ref="A53:B53"/>
    <mergeCell ref="A54:B54"/>
    <mergeCell ref="A55:C55"/>
    <mergeCell ref="A56:A62"/>
    <mergeCell ref="C56:C58"/>
    <mergeCell ref="C59:C60"/>
    <mergeCell ref="B62:C62"/>
    <mergeCell ref="A8:A11"/>
    <mergeCell ref="A12:B12"/>
    <mergeCell ref="A13:A16"/>
    <mergeCell ref="A17:B17"/>
    <mergeCell ref="A18:A51"/>
    <mergeCell ref="C22:C23"/>
    <mergeCell ref="B45:C45"/>
    <mergeCell ref="A1:C1"/>
    <mergeCell ref="A2:C2"/>
    <mergeCell ref="A3:C3"/>
    <mergeCell ref="A4:C4"/>
    <mergeCell ref="A6:C6"/>
    <mergeCell ref="A7:B7"/>
  </mergeCells>
  <conditionalFormatting sqref="B95">
    <cfRule type="duplicateValues" dxfId="8" priority="8"/>
  </conditionalFormatting>
  <conditionalFormatting sqref="B89:B90">
    <cfRule type="duplicateValues" dxfId="7" priority="7"/>
  </conditionalFormatting>
  <conditionalFormatting sqref="B92">
    <cfRule type="duplicateValues" dxfId="6" priority="6"/>
  </conditionalFormatting>
  <conditionalFormatting sqref="B97">
    <cfRule type="duplicateValues" dxfId="5" priority="9"/>
  </conditionalFormatting>
  <conditionalFormatting sqref="C90">
    <cfRule type="duplicateValues" dxfId="4" priority="5"/>
  </conditionalFormatting>
  <conditionalFormatting sqref="C91">
    <cfRule type="duplicateValues" dxfId="3" priority="4"/>
  </conditionalFormatting>
  <conditionalFormatting sqref="B88">
    <cfRule type="duplicateValues" dxfId="2" priority="3"/>
  </conditionalFormatting>
  <conditionalFormatting sqref="C89">
    <cfRule type="duplicateValues" dxfId="1" priority="2"/>
  </conditionalFormatting>
  <conditionalFormatting sqref="C88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2019-03-28T11:40:33Z</dcterms:created>
  <dcterms:modified xsi:type="dcterms:W3CDTF">2019-03-28T11:40:39Z</dcterms:modified>
</cp:coreProperties>
</file>