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Ухтомская,4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<sst xmlns="http://schemas.openxmlformats.org/spreadsheetml/2006/main" count="22" uniqueCount="22">
  <si>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</si>
  <si>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</si>
  <si>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</si>
  <si>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</si>
  <si>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</si>
  <si>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</si>
  <si>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Ухтомская 47</t>
  </si>
  <si>
    <t>на 1 кв.м</t>
  </si>
  <si>
    <t>Амортизация основных средств</t>
  </si>
  <si>
    <t>Эксплуатация (материалы)</t>
  </si>
  <si>
    <t>Ремонт межпанельных швов</t>
  </si>
  <si>
    <t>Заработная плата с налогами</t>
  </si>
  <si>
    <t>Исп. : Богдашева Л.Г.</t>
  </si>
  <si>
    <t>Благоустройство территории</t>
  </si>
  <si>
    <t xml:space="preserve">Поверка приборов учета </t>
  </si>
  <si>
    <t>Транспортные расходы</t>
  </si>
  <si>
    <t>Ремонт козырьков</t>
  </si>
  <si>
    <t>Изготовление стендов и табличек на подъезды</t>
  </si>
  <si>
    <t>Текущий ремонт 1 этажа</t>
  </si>
  <si>
    <t>Изготовление доставка, монтаж дверных  конструкций</t>
  </si>
  <si>
    <t>Расчистка ливневой канализации кровли от снега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</si>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</sst>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59" applyFont="1" applyAlignment="1">
      <alignment/>
    </xf>
    <xf numFmtId="43" fontId="3" fillId="0" borderId="0" xfId="59" applyFont="1" applyAlignment="1">
      <alignment/>
    </xf>
    <xf numFmtId="43" fontId="4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59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5" fillId="32" borderId="10" xfId="59" applyFont="1" applyFill="1" applyBorder="1" applyAlignment="1">
      <alignment horizontal="center"/>
    </xf>
    <xf numFmtId="43" fontId="4" fillId="32" borderId="10" xfId="59" applyFont="1" applyFill="1" applyBorder="1" applyAlignment="1">
      <alignment horizontal="center"/>
    </xf>
    <xf numFmtId="43" fontId="4" fillId="0" borderId="10" xfId="59" applyFont="1" applyBorder="1" applyAlignment="1">
      <alignment/>
    </xf>
    <xf numFmtId="43" fontId="2" fillId="32" borderId="10" xfId="59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pane xSplit="3" ySplit="11" topLeftCell="D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8" sqref="D18"/>
    </sheetView>
  </sheetViews>
  <sheetFormatPr defaultColWidth="9.140625" defaultRowHeight="15"/>
  <cols>
    <col min="1" max="1" width="9.28125" style="6" customWidth="1"/>
    <col min="2" max="2" width="43.28125" style="13" customWidth="1"/>
    <col min="3" max="3" width="28.140625" style="5" customWidth="1"/>
    <col min="4" max="4" width="19.421875" style="0" customWidth="1"/>
  </cols>
  <sheetData>
    <row r="1" spans="1:3" ht="15.75">
      <c r="A1" s="1" t="s">
        <v>21</v>
      </c>
      <c r="B1" s="2"/>
      <c r="C1" s="3"/>
    </row>
    <row r="2" spans="1:2" ht="15.75">
      <c r="A2" s="4" t="s">
        <v>0</v>
      </c>
      <c r="B2" s="4" t="s">
        <v>6</v>
      </c>
    </row>
    <row r="3" spans="1:2" ht="15.75">
      <c r="A3" s="4"/>
      <c r="B3" s="4"/>
    </row>
    <row r="4" spans="1:4" ht="15.75">
      <c r="A4" s="7" t="s">
        <v>1</v>
      </c>
      <c r="B4" s="7" t="s">
        <v>2</v>
      </c>
      <c r="C4" s="8" t="s">
        <v>3</v>
      </c>
      <c r="D4" s="7" t="s">
        <v>7</v>
      </c>
    </row>
    <row r="5" spans="1:4" ht="15.75">
      <c r="A5" s="7">
        <v>1</v>
      </c>
      <c r="B5" s="9" t="s">
        <v>11</v>
      </c>
      <c r="C5" s="14">
        <f>806209.58</f>
        <v>806209.58</v>
      </c>
      <c r="D5" s="16">
        <f>+C5/6834.9/9</f>
        <v>13.106094049982037</v>
      </c>
    </row>
    <row r="6" spans="1:4" ht="15.75">
      <c r="A6" s="7">
        <v>2</v>
      </c>
      <c r="B6" s="9" t="s">
        <v>8</v>
      </c>
      <c r="C6" s="15">
        <f>31288.5</f>
        <v>31288.5</v>
      </c>
      <c r="D6" s="16">
        <f aca="true" t="shared" si="0" ref="D6:D18">+C6/6834.9/9</f>
        <v>0.5086394826551961</v>
      </c>
    </row>
    <row r="7" spans="1:4" ht="15.75">
      <c r="A7" s="7">
        <v>3</v>
      </c>
      <c r="B7" s="10" t="s">
        <v>13</v>
      </c>
      <c r="C7" s="15">
        <f>4040.55</f>
        <v>4040.55</v>
      </c>
      <c r="D7" s="16">
        <f t="shared" si="0"/>
        <v>0.06568494052583068</v>
      </c>
    </row>
    <row r="8" spans="1:4" ht="30.75">
      <c r="A8" s="7">
        <v>4</v>
      </c>
      <c r="B8" s="10" t="s">
        <v>20</v>
      </c>
      <c r="C8" s="15">
        <f>12300</f>
        <v>12300</v>
      </c>
      <c r="D8" s="16">
        <f t="shared" si="0"/>
        <v>0.19995415685184373</v>
      </c>
    </row>
    <row r="9" spans="1:4" ht="30.75">
      <c r="A9" s="7">
        <v>5</v>
      </c>
      <c r="B9" s="10" t="s">
        <v>19</v>
      </c>
      <c r="C9" s="15">
        <f>97821</f>
        <v>97821</v>
      </c>
      <c r="D9" s="16">
        <f t="shared" si="0"/>
        <v>1.5902207786507485</v>
      </c>
    </row>
    <row r="10" spans="1:4" ht="15.75">
      <c r="A10" s="7">
        <v>6</v>
      </c>
      <c r="B10" s="10" t="s">
        <v>14</v>
      </c>
      <c r="C10" s="15">
        <f>19313.57</f>
        <v>19313.57</v>
      </c>
      <c r="D10" s="16">
        <f t="shared" si="0"/>
        <v>0.31396980529667184</v>
      </c>
    </row>
    <row r="11" spans="1:4" ht="15.75">
      <c r="A11" s="7">
        <v>7</v>
      </c>
      <c r="B11" s="10" t="s">
        <v>15</v>
      </c>
      <c r="C11" s="15">
        <f>8049.86</f>
        <v>8049.86</v>
      </c>
      <c r="D11" s="16">
        <f t="shared" si="0"/>
        <v>0.13086203000612867</v>
      </c>
    </row>
    <row r="12" spans="1:4" ht="15.75">
      <c r="A12" s="7">
        <v>8</v>
      </c>
      <c r="B12" s="10" t="s">
        <v>10</v>
      </c>
      <c r="C12" s="15">
        <f>16077.28</f>
        <v>16077.28</v>
      </c>
      <c r="D12" s="16">
        <f t="shared" si="0"/>
        <v>0.26135926559926914</v>
      </c>
    </row>
    <row r="13" spans="1:4" ht="30.75">
      <c r="A13" s="7">
        <v>9</v>
      </c>
      <c r="B13" s="10" t="s">
        <v>17</v>
      </c>
      <c r="C13" s="15">
        <f>6801.65</f>
        <v>6801.65</v>
      </c>
      <c r="D13" s="16">
        <f t="shared" si="0"/>
        <v>0.11057058463019048</v>
      </c>
    </row>
    <row r="14" spans="1:4" ht="15.75">
      <c r="A14" s="7">
        <v>10</v>
      </c>
      <c r="B14" s="10" t="s">
        <v>16</v>
      </c>
      <c r="C14" s="15">
        <v>10581.48</v>
      </c>
      <c r="D14" s="16">
        <f t="shared" si="0"/>
        <v>0.1720171472881827</v>
      </c>
    </row>
    <row r="15" spans="1:4" ht="15.75">
      <c r="A15" s="7">
        <v>11</v>
      </c>
      <c r="B15" s="10" t="s">
        <v>18</v>
      </c>
      <c r="C15" s="15">
        <f>83310</f>
        <v>83310</v>
      </c>
      <c r="D15" s="16">
        <f t="shared" si="0"/>
        <v>1.354323642872122</v>
      </c>
    </row>
    <row r="16" spans="1:4" ht="15.75">
      <c r="A16" s="7">
        <v>12</v>
      </c>
      <c r="B16" s="18" t="s">
        <v>9</v>
      </c>
      <c r="C16" s="15">
        <f>36024.09+35.21+158.39</f>
        <v>36217.689999999995</v>
      </c>
      <c r="D16" s="16">
        <f t="shared" si="0"/>
        <v>0.5887705420383295</v>
      </c>
    </row>
    <row r="17" spans="1:4" ht="60.75">
      <c r="A17" s="7">
        <v>13</v>
      </c>
      <c r="B17" s="10" t="s">
        <v>4</v>
      </c>
      <c r="C17" s="8">
        <f>7830.5+133286.09</f>
        <v>141116.59</v>
      </c>
      <c r="D17" s="16">
        <f t="shared" si="0"/>
        <v>2.2940527456306765</v>
      </c>
    </row>
    <row r="18" spans="1:4" ht="15.75">
      <c r="A18" s="11"/>
      <c r="B18" s="12" t="s">
        <v>5</v>
      </c>
      <c r="C18" s="17">
        <f>SUM(C5:C17)</f>
        <v>1273127.75</v>
      </c>
      <c r="D18" s="16">
        <f t="shared" si="0"/>
        <v>20.696519172027227</v>
      </c>
    </row>
    <row r="21" ht="15.75">
      <c r="B21" s="1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2016-03-31T10:38:15Z</dcterms:modified>
  <cp:category/>
  <cp:version/>
  <cp:contentType/>
  <cp:contentStatus/>
</cp:coreProperties>
</file>