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tabRatio="880" activeTab="0"/>
  </bookViews>
  <sheets>
    <sheet name="Металлургов,16Б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<sst xmlns="http://schemas.openxmlformats.org/spreadsheetml/2006/main" count="24" uniqueCount="24">
  <si>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Адрес:</t>
  </si>
  <si>
    <t>№ п/п</t>
  </si>
  <si>
    <t>Наименование статьи расходов</t>
  </si>
  <si>
    <t>сумма, руб.</t>
  </si>
  <si>
    <t>прочие расходы (сбор и учет платежей, обслуживание орг.техники, кан.товары, связь, услуги банка, другие общехозяйственные расходы)</t>
  </si>
  <si>
    <t>итого:</t>
  </si>
  <si>
    <t>Металлургов 16Б</t>
  </si>
  <si>
    <t>на 1 кв.м</t>
  </si>
  <si>
    <t>Амортизация основных средств</t>
  </si>
  <si>
    <t>Эксплуатация (материалы)</t>
  </si>
  <si>
    <t>Метрологическая поверка водосчетчика</t>
  </si>
  <si>
    <t>Аварийные работы</t>
  </si>
  <si>
    <t>Заработная плата с налогами</t>
  </si>
  <si>
    <t>Исп. : Богдашева Л.Г.</t>
  </si>
  <si>
    <t>Благоустройство территории</t>
  </si>
  <si>
    <t xml:space="preserve">Поверка приборов учета </t>
  </si>
  <si>
    <t>Транспортные расходы</t>
  </si>
  <si>
    <t>Изготовление стендов и табличек на подъезды</t>
  </si>
  <si>
    <t>Ремонт щита автоматики дымоудаления</t>
  </si>
  <si>
    <t>Ремонт кровли машинного отделения</t>
  </si>
  <si>
    <t>Ремонт кровли жилого дома</t>
  </si>
  <si>
    <t xml:space="preserve">Ремонт кровли козырьков </t>
  </si>
  <si>
    <t>Расчистка ливневой канализации кровли от снега</t>
  </si>
  <si>
    <t>Расшифровка расходов  за 2015г. АО "Микрорайон Волгоградский"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</si>
</sst>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00_р_._-;\-* #,##0.00000_р_._-;_-* &quot;-&quot;??_р_._-;_-@_-"/>
    <numFmt numFmtId="173" formatCode="0.00000"/>
    <numFmt numFmtId="174" formatCode="0.0000000"/>
    <numFmt numFmtId="175" formatCode="0.000000"/>
    <numFmt numFmtId="176" formatCode="0.0000"/>
    <numFmt numFmtId="177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59" applyFont="1" applyAlignment="1">
      <alignment/>
    </xf>
    <xf numFmtId="43" fontId="3" fillId="0" borderId="0" xfId="59" applyFont="1" applyAlignment="1">
      <alignment/>
    </xf>
    <xf numFmtId="43" fontId="4" fillId="0" borderId="0" xfId="59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3" fontId="4" fillId="0" borderId="10" xfId="59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3" fontId="5" fillId="0" borderId="10" xfId="59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43" fontId="1" fillId="0" borderId="0" xfId="59" applyFont="1" applyAlignment="1">
      <alignment/>
    </xf>
    <xf numFmtId="43" fontId="4" fillId="32" borderId="10" xfId="59" applyFont="1" applyFill="1" applyBorder="1" applyAlignment="1">
      <alignment horizontal="center"/>
    </xf>
    <xf numFmtId="43" fontId="4" fillId="0" borderId="10" xfId="59" applyFont="1" applyBorder="1" applyAlignment="1">
      <alignment/>
    </xf>
    <xf numFmtId="43" fontId="2" fillId="32" borderId="10" xfId="59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9.140625" defaultRowHeight="15"/>
  <cols>
    <col min="1" max="1" width="9.28125" style="6" customWidth="1"/>
    <col min="2" max="2" width="49.00390625" style="13" customWidth="1"/>
    <col min="3" max="3" width="28.140625" style="5" customWidth="1"/>
    <col min="4" max="4" width="18.140625" style="6" bestFit="1" customWidth="1"/>
  </cols>
  <sheetData>
    <row r="1" spans="1:4" ht="15.75">
      <c r="A1" s="1" t="s">
        <v>23</v>
      </c>
      <c r="B1" s="2"/>
      <c r="C1" s="3"/>
      <c r="D1" s="1"/>
    </row>
    <row r="2" spans="1:2" ht="15.75">
      <c r="A2" s="4" t="s">
        <v>0</v>
      </c>
      <c r="B2" s="4" t="s">
        <v>6</v>
      </c>
    </row>
    <row r="3" spans="1:2" ht="15.75">
      <c r="A3" s="4"/>
      <c r="B3" s="4"/>
    </row>
    <row r="4" spans="1:4" ht="15.75">
      <c r="A4" s="7" t="s">
        <v>1</v>
      </c>
      <c r="B4" s="7" t="s">
        <v>2</v>
      </c>
      <c r="C4" s="8" t="s">
        <v>3</v>
      </c>
      <c r="D4" s="7" t="s">
        <v>7</v>
      </c>
    </row>
    <row r="5" spans="1:5" ht="15.75">
      <c r="A5" s="7">
        <v>1</v>
      </c>
      <c r="B5" s="9" t="s">
        <v>12</v>
      </c>
      <c r="C5" s="10">
        <f>613543.97+2.66+55399.39+9694.14</f>
        <v>678640.16</v>
      </c>
      <c r="D5" s="16">
        <f>+C5/7401.05/9</f>
        <v>10.188346548425185</v>
      </c>
      <c r="E5" s="14"/>
    </row>
    <row r="6" spans="1:5" ht="15.75">
      <c r="A6" s="7">
        <v>2</v>
      </c>
      <c r="B6" s="9" t="s">
        <v>8</v>
      </c>
      <c r="C6" s="8">
        <f>23630.77+2770.61</f>
        <v>26401.38</v>
      </c>
      <c r="D6" s="16">
        <f aca="true" t="shared" si="0" ref="D6:D20">+C6/7401.05/9</f>
        <v>0.396360876722447</v>
      </c>
      <c r="E6" s="14"/>
    </row>
    <row r="7" spans="1:5" ht="15.75">
      <c r="A7" s="7">
        <v>3</v>
      </c>
      <c r="B7" s="11" t="s">
        <v>14</v>
      </c>
      <c r="C7" s="8">
        <f>3150.55</f>
        <v>3150.55</v>
      </c>
      <c r="D7" s="16">
        <f t="shared" si="0"/>
        <v>0.04729884423306303</v>
      </c>
      <c r="E7" s="14"/>
    </row>
    <row r="8" spans="1:5" ht="30.75">
      <c r="A8" s="7">
        <v>4</v>
      </c>
      <c r="B8" s="11" t="s">
        <v>22</v>
      </c>
      <c r="C8" s="8">
        <f>20000</f>
        <v>20000</v>
      </c>
      <c r="D8" s="16">
        <f t="shared" si="0"/>
        <v>0.30025769616773595</v>
      </c>
      <c r="E8" s="14"/>
    </row>
    <row r="9" spans="1:5" ht="15.75">
      <c r="A9" s="7">
        <v>5</v>
      </c>
      <c r="B9" s="11" t="s">
        <v>11</v>
      </c>
      <c r="C9" s="8">
        <f>1888</f>
        <v>1888</v>
      </c>
      <c r="D9" s="16">
        <f t="shared" si="0"/>
        <v>0.028344326518234278</v>
      </c>
      <c r="E9" s="14"/>
    </row>
    <row r="10" spans="1:5" ht="15.75">
      <c r="A10" s="7">
        <v>6</v>
      </c>
      <c r="B10" s="11" t="s">
        <v>18</v>
      </c>
      <c r="C10" s="8">
        <f>7000</f>
        <v>7000</v>
      </c>
      <c r="D10" s="16">
        <f t="shared" si="0"/>
        <v>0.10509019365870759</v>
      </c>
      <c r="E10" s="14"/>
    </row>
    <row r="11" spans="1:5" ht="15.75">
      <c r="A11" s="7">
        <v>7</v>
      </c>
      <c r="B11" s="11" t="s">
        <v>19</v>
      </c>
      <c r="C11" s="8">
        <f>28610.8</f>
        <v>28610.8</v>
      </c>
      <c r="D11" s="16">
        <f t="shared" si="0"/>
        <v>0.429530644675793</v>
      </c>
      <c r="E11" s="14"/>
    </row>
    <row r="12" spans="1:5" ht="15.75">
      <c r="A12" s="7">
        <v>8</v>
      </c>
      <c r="B12" s="11" t="s">
        <v>20</v>
      </c>
      <c r="C12" s="8">
        <f>66491.25</f>
        <v>66491.25</v>
      </c>
      <c r="D12" s="16">
        <f t="shared" si="0"/>
        <v>0.9982254770156486</v>
      </c>
      <c r="E12" s="14"/>
    </row>
    <row r="13" spans="1:5" ht="15.75">
      <c r="A13" s="7">
        <v>9</v>
      </c>
      <c r="B13" s="11" t="s">
        <v>21</v>
      </c>
      <c r="C13" s="8">
        <f>23727.57</f>
        <v>23727.57</v>
      </c>
      <c r="D13" s="16">
        <f t="shared" si="0"/>
        <v>0.3562192751929343</v>
      </c>
      <c r="E13" s="14"/>
    </row>
    <row r="14" spans="1:5" ht="15.75">
      <c r="A14" s="7">
        <v>10</v>
      </c>
      <c r="B14" s="11" t="s">
        <v>10</v>
      </c>
      <c r="C14" s="8">
        <f>920</f>
        <v>920</v>
      </c>
      <c r="D14" s="16">
        <f t="shared" si="0"/>
        <v>0.013811854023715854</v>
      </c>
      <c r="E14" s="14"/>
    </row>
    <row r="15" spans="1:5" ht="15.75">
      <c r="A15" s="7">
        <v>11</v>
      </c>
      <c r="B15" s="11" t="s">
        <v>15</v>
      </c>
      <c r="C15" s="8">
        <f>2058.09+18.52</f>
        <v>2076.61</v>
      </c>
      <c r="D15" s="16">
        <f t="shared" si="0"/>
        <v>0.03117590672194411</v>
      </c>
      <c r="E15" s="14"/>
    </row>
    <row r="16" spans="1:5" ht="15.75">
      <c r="A16" s="7">
        <v>12</v>
      </c>
      <c r="B16" s="11" t="s">
        <v>16</v>
      </c>
      <c r="C16" s="8">
        <f>6182.98+431.37+116.25+160.15</f>
        <v>6890.749999999999</v>
      </c>
      <c r="D16" s="16">
        <f t="shared" si="0"/>
        <v>0.10345003599339131</v>
      </c>
      <c r="E16" s="14"/>
    </row>
    <row r="17" spans="1:5" ht="30.75">
      <c r="A17" s="7">
        <v>13</v>
      </c>
      <c r="B17" s="11" t="s">
        <v>17</v>
      </c>
      <c r="C17" s="8">
        <f>6212.16</f>
        <v>6212.16</v>
      </c>
      <c r="D17" s="16">
        <f t="shared" si="0"/>
        <v>0.09326244249126812</v>
      </c>
      <c r="E17" s="14"/>
    </row>
    <row r="18" spans="1:5" ht="15.75">
      <c r="A18" s="7">
        <v>14</v>
      </c>
      <c r="B18" s="18" t="s">
        <v>9</v>
      </c>
      <c r="C18" s="8">
        <f>74040.45+25.93+156.4</f>
        <v>74222.77999999998</v>
      </c>
      <c r="D18" s="16">
        <f t="shared" si="0"/>
        <v>1.1142980462982353</v>
      </c>
      <c r="E18" s="14"/>
    </row>
    <row r="19" spans="1:5" ht="60.75">
      <c r="A19" s="7">
        <v>15</v>
      </c>
      <c r="B19" s="11" t="s">
        <v>4</v>
      </c>
      <c r="C19" s="15">
        <f>5883.32+107482.08+1.23+2.55+0.08+0.26+2052.38+2+393.69+683.37+152.43+1713.95+68.89+1441.52+1008.88+704.44+85.33+53.27+1232.8+688.37+238.31+22.4+19.68+52.37+7.3</f>
        <v>123990.89999999998</v>
      </c>
      <c r="D19" s="16">
        <f t="shared" si="0"/>
        <v>1.861461098988206</v>
      </c>
      <c r="E19" s="14"/>
    </row>
    <row r="20" spans="2:5" ht="15.75">
      <c r="B20" s="12" t="s">
        <v>5</v>
      </c>
      <c r="C20" s="17">
        <f>SUM(C5:C19)</f>
        <v>1070222.9100000001</v>
      </c>
      <c r="D20" s="16">
        <f t="shared" si="0"/>
        <v>16.067133267126515</v>
      </c>
      <c r="E20" s="14"/>
    </row>
    <row r="23" ht="15.75">
      <c r="B23" s="13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User-01</cp:lastModifiedBy>
  <cp:lastPrinted>2016-03-30T11:08:49Z</cp:lastPrinted>
  <dcterms:created xsi:type="dcterms:W3CDTF">2011-08-17T11:37:09Z</dcterms:created>
  <dcterms:modified xsi:type="dcterms:W3CDTF">2016-03-31T10:49:42Z</dcterms:modified>
  <cp:category/>
  <cp:version/>
  <cp:contentType/>
  <cp:contentStatus/>
</cp:coreProperties>
</file>