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60" windowWidth="24435" windowHeight="11010"/>
  </bookViews>
  <sheets>
    <sheet name="224" sheetId="1" r:id="rId1"/>
  </sheets>
  <calcPr calcId="144525"/>
</workbook>
</file>

<file path=xl/calcChain.xml><?xml version="1.0" encoding="utf-8"?>
<calcChain xmlns="http://schemas.openxmlformats.org/spreadsheetml/2006/main">
  <c r="D10" i="1" l="1"/>
  <c r="D11" i="1"/>
  <c r="D12" i="1" s="1"/>
  <c r="D15" i="1"/>
  <c r="D17" i="1" s="1"/>
  <c r="D28" i="1"/>
  <c r="D48" i="1"/>
  <c r="D50" i="1" s="1"/>
  <c r="D61" i="1"/>
  <c r="D86" i="1" s="1"/>
  <c r="D62" i="1"/>
  <c r="D69" i="1" s="1"/>
  <c r="D87" i="1" s="1"/>
  <c r="D63" i="1"/>
  <c r="D65" i="1"/>
  <c r="D66" i="1"/>
  <c r="D67" i="1"/>
  <c r="D77" i="1"/>
  <c r="D85" i="1"/>
  <c r="D93" i="1"/>
  <c r="D52" i="1" l="1"/>
  <c r="D51" i="1"/>
</calcChain>
</file>

<file path=xl/sharedStrings.xml><?xml version="1.0" encoding="utf-8"?>
<sst xmlns="http://schemas.openxmlformats.org/spreadsheetml/2006/main" count="142" uniqueCount="100">
  <si>
    <t>Исполнитель: экономист Шолохова Н.С.</t>
  </si>
  <si>
    <t>Задолженность населения за жилищно-коммунальные услуги на конец отчетного периода руб.</t>
  </si>
  <si>
    <t>Оплачено по результатам претензионно-исковой работы, руб.</t>
  </si>
  <si>
    <t>Взыскано  по результатам претензионно-исковой работы, руб.</t>
  </si>
  <si>
    <t>Предъявлено ко взысканию, шт.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</si>
  <si>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</si>
  <si>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</si>
  <si>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</si>
  <si>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Ремонт узла коммерческого учета тепловой энергии и теплоносителя, ООО ИК "Делтринг" договор №35-2021МР от 19.04.2021г.</t>
  </si>
  <si>
    <t>Израсходовано средств на капитальный ремонт со специального счета, руб.</t>
  </si>
  <si>
    <t>в т.ч. банковский процент на неснижаемый остаток, руб.</t>
  </si>
  <si>
    <t>Остаток средств на специальном счете на конец отчетного периода:</t>
  </si>
  <si>
    <t>Задолженность по статье "Капитальный ремонт" на конец отчетного периода нарастающим итогом, руб.</t>
  </si>
  <si>
    <t>Оплачено населением за отчетный период, руб.</t>
  </si>
  <si>
    <t>Начислено населению за отчетный период, руб</t>
  </si>
  <si>
    <t>Движение денежных средств по статье "Капитальный ремонт"</t>
  </si>
  <si>
    <t>3. Информация по статье "Капитальный ремонт" (40705810416540002800)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</si>
  <si>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</si>
  <si>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</si>
  <si>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</si>
  <si>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</si>
  <si>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</si>
  <si>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</si>
  <si>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</si>
  <si>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</si>
  <si>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</si>
  <si>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</si>
  <si>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</si>
  <si>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</si>
  <si>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</si>
  <si>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</si>
  <si>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</si>
  <si>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</si>
  <si>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</si>
  <si>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</si>
  <si>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</si>
  <si>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</si>
  <si>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</si>
  <si>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</si>
  <si>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</si>
  <si>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</si>
  <si>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</si>
  <si>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</si>
  <si>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</si>
  <si>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</si>
  <si>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</si>
  <si>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</si>
  <si>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</si>
  <si>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</si>
  <si>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</si>
  <si>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 xml:space="preserve">ООО"Единый расчетный центр" договор  № ПД - 15/1 от 15.12.2011г. </t>
  </si>
  <si>
    <t>Печать квитанций и упаковка в конверты</t>
  </si>
  <si>
    <t>Расходы по РКЦ и паспорт. столу</t>
  </si>
  <si>
    <t>Аварийные работы на внутридомовых инженерных системах МКД</t>
  </si>
  <si>
    <t>ООО "Эолкам-сервис", д-р № 02-ТО  от 01.11.2011г.</t>
  </si>
  <si>
    <t>Дымоудаление</t>
  </si>
  <si>
    <t>Работы по обеспечению требований пожарной безопасности, систем вентиляции и дымоуд-я</t>
  </si>
  <si>
    <t>Филиал АО "Объединенная страховая компания" в г. Екатеринбург Свердловской области, Договор страхования №oskx12151236860000</t>
  </si>
  <si>
    <t>Страхование лифтов</t>
  </si>
  <si>
    <t>ИКЦ УралЛифт №943 от 29.12.2020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</si>
  <si>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</si>
  <si>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</si>
  <si>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</si>
  <si>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</si>
  <si>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ООО "ЧОП СОВА-5" по дог.№22/05/2020-ВОЛГ от 22.05.2020</t>
  </si>
  <si>
    <t>Оказание охранных услуг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</si>
  <si>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</si>
  <si>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</si>
  <si>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договор подряда от 16.03.2020г. с Катаев А.С.</t>
  </si>
  <si>
    <t xml:space="preserve">Уборка МОП с применением дез.средств </t>
  </si>
  <si>
    <t>ИП Волкова Н.С. договор №28/09-2020 от 28.09.2020</t>
  </si>
  <si>
    <t>Услуги автовышки</t>
  </si>
  <si>
    <t>Клининговые услуги (уборка МОП)</t>
  </si>
  <si>
    <t>Катаев А.С., Д-р №1 от 01.02.2015г., Д-р №26/02 от 01.03.2018</t>
  </si>
  <si>
    <t>Клининговые услуги (уборка придомовой территории)</t>
  </si>
  <si>
    <t>УФК по Свердл. обл. ФБУЗ "Центр гигиены  и эпидемиологи в Свердловской области", договор 3565 от 26.04.2021</t>
  </si>
  <si>
    <t>Дератизация</t>
  </si>
  <si>
    <t>Работы по содержанию земельного участка (в.т.ч. клининговые услуги)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</si>
  <si>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</si>
  <si>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</si>
  <si>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</si>
  <si>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</si>
  <si>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</si>
  <si>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</si>
  <si>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коммунальный ресурс на СОИ собственниками жилых помещений</t>
  </si>
  <si>
    <t>собственниками жилых помещений</t>
  </si>
  <si>
    <t>Оплачено руб.</t>
  </si>
  <si>
    <t>ИТОГО начислено, руб.</t>
  </si>
  <si>
    <t>коммунальный ресурс на СОИ собственникам жилых помещений</t>
  </si>
  <si>
    <t>собственникам жилых помещений</t>
  </si>
  <si>
    <t>Начислено, руб.</t>
  </si>
  <si>
    <t>2021 год</t>
  </si>
  <si>
    <t>Примечание</t>
  </si>
  <si>
    <t>Период</t>
  </si>
  <si>
    <t>1. Информация по статье "Содержание жилья"</t>
  </si>
  <si>
    <t>Полезная площадь МКД - 6425,30 м2, в т.ч. площадь жилых помещений - 6425,30 м2, площадь нежилых помещений - 0,00 м2</t>
  </si>
  <si>
    <t>по адресу: Свердловская область, г. Екатеринбург,  ул. Волгоградская д.№224</t>
  </si>
  <si>
    <t>Отчет об исполнении управляющей организацией договора управления многоквартирным домом за 2021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</si>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</sst>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Calibri"/>
      <family val="2"/>
      <scheme val="minor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Fill="1"/>
    <xf numFmtId="3" fontId="2" fillId="0" borderId="0" xfId="0" applyNumberFormat="1" applyFont="1"/>
    <xf numFmtId="0" fontId="2" fillId="0" borderId="0" xfId="0" applyFont="1" applyFill="1" applyAlignment="1">
      <alignment wrapText="1"/>
    </xf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4" fontId="8" fillId="0" borderId="1" xfId="0" applyNumberFormat="1" applyFont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2" xfId="0" applyBorder="1" applyAlignment="1"/>
    <xf numFmtId="0" fontId="0" fillId="0" borderId="2" xfId="0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3" fontId="4" fillId="2" borderId="3" xfId="0" applyNumberFormat="1" applyFont="1" applyFill="1" applyBorder="1" applyAlignment="1"/>
    <xf numFmtId="0" fontId="10" fillId="0" borderId="3" xfId="0" applyFont="1" applyFill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3" fontId="4" fillId="2" borderId="3" xfId="0" applyNumberFormat="1" applyFont="1" applyFill="1" applyBorder="1"/>
    <xf numFmtId="0" fontId="2" fillId="0" borderId="3" xfId="0" applyFont="1" applyFill="1" applyBorder="1"/>
    <xf numFmtId="0" fontId="11" fillId="0" borderId="1" xfId="0" applyFont="1" applyBorder="1" applyAlignment="1">
      <alignment horizontal="left" vertical="center" wrapText="1"/>
    </xf>
    <xf numFmtId="0" fontId="2" fillId="0" borderId="1" xfId="0" applyFont="1" applyFill="1" applyBorder="1"/>
    <xf numFmtId="0" fontId="9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3" fontId="13" fillId="2" borderId="1" xfId="0" applyNumberFormat="1" applyFont="1" applyFill="1" applyBorder="1"/>
    <xf numFmtId="0" fontId="14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9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15" fillId="0" borderId="0" xfId="0" applyFont="1"/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2"/>
  <sheetViews>
    <sheetView tabSelected="1" workbookViewId="0">
      <pane ySplit="7" topLeftCell="A39" activePane="bottomLeft" state="frozen"/>
      <selection activeCell="H35" sqref="H35"/>
      <selection pane="bottomLeft" activeCell="C7" sqref="C1:C1048576"/>
    </sheetView>
  </sheetViews>
  <sheetFormatPr defaultColWidth="9.140625" defaultRowHeight="15" x14ac:dyDescent="0.25"/>
  <cols>
    <col min="1" max="1" width="26.42578125" style="1" customWidth="1"/>
    <col min="2" max="2" width="70.42578125" style="1" customWidth="1"/>
    <col min="3" max="3" width="50.85546875" style="2" customWidth="1"/>
    <col min="4" max="4" width="12.140625" style="1" customWidth="1"/>
    <col min="5" max="16384" width="9.140625" style="1"/>
  </cols>
  <sheetData>
    <row r="1" spans="1:4" x14ac:dyDescent="0.25">
      <c r="A1" s="55" t="s">
        <v>99</v>
      </c>
      <c r="B1" s="55"/>
      <c r="C1" s="55"/>
      <c r="D1" s="3"/>
    </row>
    <row r="2" spans="1:4" x14ac:dyDescent="0.25">
      <c r="A2" s="56" t="s">
        <v>98</v>
      </c>
      <c r="B2" s="56"/>
      <c r="C2" s="56"/>
      <c r="D2" s="3"/>
    </row>
    <row r="3" spans="1:4" x14ac:dyDescent="0.25">
      <c r="A3" s="55" t="s">
        <v>97</v>
      </c>
      <c r="B3" s="55"/>
      <c r="C3" s="55"/>
      <c r="D3" s="3"/>
    </row>
    <row r="4" spans="1:4" ht="15.75" x14ac:dyDescent="0.25">
      <c r="A4" s="54" t="s">
        <v>96</v>
      </c>
      <c r="B4" s="54"/>
      <c r="C4" s="54"/>
      <c r="D4" s="3"/>
    </row>
    <row r="5" spans="1:4" x14ac:dyDescent="0.25">
      <c r="A5" s="53" t="s">
        <v>95</v>
      </c>
      <c r="B5" s="53"/>
      <c r="C5" s="53"/>
      <c r="D5" s="3"/>
    </row>
    <row r="6" spans="1:4" ht="15.75" x14ac:dyDescent="0.25">
      <c r="A6" s="37" t="s">
        <v>94</v>
      </c>
      <c r="B6" s="37"/>
      <c r="C6" s="37"/>
      <c r="D6" s="52"/>
    </row>
    <row r="7" spans="1:4" x14ac:dyDescent="0.25">
      <c r="A7" s="41" t="s">
        <v>93</v>
      </c>
      <c r="B7" s="51"/>
      <c r="C7" s="40" t="s">
        <v>92</v>
      </c>
      <c r="D7" s="50" t="s">
        <v>91</v>
      </c>
    </row>
    <row r="8" spans="1:4" x14ac:dyDescent="0.25">
      <c r="A8" s="35" t="s">
        <v>90</v>
      </c>
      <c r="B8" s="31" t="s">
        <v>89</v>
      </c>
      <c r="C8" s="31"/>
      <c r="D8" s="29">
        <v>2163461.02</v>
      </c>
    </row>
    <row r="9" spans="1:4" x14ac:dyDescent="0.25">
      <c r="A9" s="35"/>
      <c r="B9" s="31" t="s">
        <v>88</v>
      </c>
      <c r="C9" s="31"/>
      <c r="D9" s="29">
        <v>297414.57</v>
      </c>
    </row>
    <row r="10" spans="1:4" s="44" customFormat="1" x14ac:dyDescent="0.25">
      <c r="A10" s="35"/>
      <c r="B10" s="43" t="s">
        <v>83</v>
      </c>
      <c r="C10" s="43"/>
      <c r="D10" s="6">
        <f>SUM(D8:D9)</f>
        <v>2460875.59</v>
      </c>
    </row>
    <row r="11" spans="1:4" s="44" customFormat="1" x14ac:dyDescent="0.25">
      <c r="A11" s="35"/>
      <c r="B11" s="43" t="s">
        <v>42</v>
      </c>
      <c r="C11" s="43"/>
      <c r="D11" s="29">
        <f>D49</f>
        <v>31200</v>
      </c>
    </row>
    <row r="12" spans="1:4" s="44" customFormat="1" x14ac:dyDescent="0.25">
      <c r="A12" s="42" t="s">
        <v>87</v>
      </c>
      <c r="B12" s="41"/>
      <c r="C12" s="40"/>
      <c r="D12" s="6">
        <f>D10+D11</f>
        <v>2492075.59</v>
      </c>
    </row>
    <row r="13" spans="1:4" s="44" customFormat="1" x14ac:dyDescent="0.25">
      <c r="A13" s="35" t="s">
        <v>86</v>
      </c>
      <c r="B13" s="31" t="s">
        <v>85</v>
      </c>
      <c r="C13" s="31"/>
      <c r="D13" s="29">
        <v>2136425.87</v>
      </c>
    </row>
    <row r="14" spans="1:4" s="44" customFormat="1" x14ac:dyDescent="0.25">
      <c r="A14" s="35"/>
      <c r="B14" s="31" t="s">
        <v>84</v>
      </c>
      <c r="C14" s="31"/>
      <c r="D14" s="29">
        <v>292520.62</v>
      </c>
    </row>
    <row r="15" spans="1:4" s="44" customFormat="1" x14ac:dyDescent="0.25">
      <c r="A15" s="35"/>
      <c r="B15" s="43" t="s">
        <v>83</v>
      </c>
      <c r="C15" s="43"/>
      <c r="D15" s="6">
        <f>SUM(D13:D14)</f>
        <v>2428946.4900000002</v>
      </c>
    </row>
    <row r="16" spans="1:4" s="44" customFormat="1" x14ac:dyDescent="0.25">
      <c r="A16" s="35"/>
      <c r="B16" s="43" t="s">
        <v>42</v>
      </c>
      <c r="C16" s="43"/>
      <c r="D16" s="29">
        <v>32947.32</v>
      </c>
    </row>
    <row r="17" spans="1:4" s="44" customFormat="1" x14ac:dyDescent="0.25">
      <c r="A17" s="42" t="s">
        <v>82</v>
      </c>
      <c r="B17" s="41"/>
      <c r="C17" s="40"/>
      <c r="D17" s="6">
        <f>D15+D16</f>
        <v>2461893.81</v>
      </c>
    </row>
    <row r="18" spans="1:4" x14ac:dyDescent="0.25">
      <c r="A18" s="35" t="s">
        <v>81</v>
      </c>
      <c r="B18" s="46" t="s">
        <v>80</v>
      </c>
      <c r="C18" s="45"/>
      <c r="D18" s="6"/>
    </row>
    <row r="19" spans="1:4" ht="30" x14ac:dyDescent="0.25">
      <c r="A19" s="35"/>
      <c r="B19" s="31" t="s">
        <v>79</v>
      </c>
      <c r="C19" s="48" t="s">
        <v>78</v>
      </c>
      <c r="D19" s="29">
        <v>43901.9</v>
      </c>
    </row>
    <row r="20" spans="1:4" x14ac:dyDescent="0.25">
      <c r="A20" s="35"/>
      <c r="B20" s="31" t="s">
        <v>47</v>
      </c>
      <c r="C20" s="48"/>
      <c r="D20" s="29">
        <v>92679.1</v>
      </c>
    </row>
    <row r="21" spans="1:4" x14ac:dyDescent="0.25">
      <c r="A21" s="35"/>
      <c r="B21" s="46" t="s">
        <v>77</v>
      </c>
      <c r="C21" s="45"/>
      <c r="D21" s="6"/>
    </row>
    <row r="22" spans="1:4" ht="45" x14ac:dyDescent="0.25">
      <c r="A22" s="35"/>
      <c r="B22" s="31" t="s">
        <v>76</v>
      </c>
      <c r="C22" s="48" t="s">
        <v>75</v>
      </c>
      <c r="D22" s="29">
        <v>780.19</v>
      </c>
    </row>
    <row r="23" spans="1:4" s="44" customFormat="1" ht="30" x14ac:dyDescent="0.25">
      <c r="A23" s="35"/>
      <c r="B23" s="31" t="s">
        <v>74</v>
      </c>
      <c r="C23" s="48" t="s">
        <v>73</v>
      </c>
      <c r="D23" s="29">
        <v>165986.6</v>
      </c>
    </row>
    <row r="24" spans="1:4" s="44" customFormat="1" x14ac:dyDescent="0.25">
      <c r="A24" s="35"/>
      <c r="B24" s="31" t="s">
        <v>72</v>
      </c>
      <c r="C24" s="48"/>
      <c r="D24" s="29">
        <v>297768</v>
      </c>
    </row>
    <row r="25" spans="1:4" s="44" customFormat="1" x14ac:dyDescent="0.25">
      <c r="A25" s="35"/>
      <c r="B25" s="31" t="s">
        <v>71</v>
      </c>
      <c r="C25" s="49" t="s">
        <v>70</v>
      </c>
      <c r="D25" s="29">
        <v>600</v>
      </c>
    </row>
    <row r="26" spans="1:4" x14ac:dyDescent="0.25">
      <c r="A26" s="35"/>
      <c r="B26" s="31" t="s">
        <v>69</v>
      </c>
      <c r="C26" s="48" t="s">
        <v>68</v>
      </c>
      <c r="D26" s="29">
        <v>15986.31</v>
      </c>
    </row>
    <row r="27" spans="1:4" x14ac:dyDescent="0.25">
      <c r="A27" s="35"/>
      <c r="B27" s="46" t="s">
        <v>67</v>
      </c>
      <c r="C27" s="45"/>
      <c r="D27" s="6"/>
    </row>
    <row r="28" spans="1:4" s="44" customFormat="1" x14ac:dyDescent="0.25">
      <c r="A28" s="35"/>
      <c r="B28" s="31" t="s">
        <v>66</v>
      </c>
      <c r="C28" s="48"/>
      <c r="D28" s="29">
        <f>D9</f>
        <v>297414.57</v>
      </c>
    </row>
    <row r="29" spans="1:4" s="44" customFormat="1" ht="30" x14ac:dyDescent="0.25">
      <c r="A29" s="35"/>
      <c r="B29" s="31" t="s">
        <v>65</v>
      </c>
      <c r="C29" s="48" t="s">
        <v>64</v>
      </c>
      <c r="D29" s="29">
        <v>1718.75</v>
      </c>
    </row>
    <row r="30" spans="1:4" x14ac:dyDescent="0.25">
      <c r="A30" s="35"/>
      <c r="B30" s="31" t="s">
        <v>47</v>
      </c>
      <c r="C30" s="48"/>
      <c r="D30" s="29">
        <v>191792.12</v>
      </c>
    </row>
    <row r="31" spans="1:4" x14ac:dyDescent="0.25">
      <c r="A31" s="35"/>
      <c r="B31" s="46" t="s">
        <v>63</v>
      </c>
      <c r="C31" s="45"/>
      <c r="D31" s="6"/>
    </row>
    <row r="32" spans="1:4" x14ac:dyDescent="0.25">
      <c r="A32" s="35"/>
      <c r="B32" s="31" t="s">
        <v>62</v>
      </c>
      <c r="C32" s="48" t="s">
        <v>61</v>
      </c>
      <c r="D32" s="29">
        <v>206014.18</v>
      </c>
    </row>
    <row r="33" spans="1:4" s="44" customFormat="1" x14ac:dyDescent="0.25">
      <c r="A33" s="35"/>
      <c r="B33" s="31" t="s">
        <v>60</v>
      </c>
      <c r="C33" s="48" t="s">
        <v>59</v>
      </c>
      <c r="D33" s="29">
        <v>7480</v>
      </c>
    </row>
    <row r="34" spans="1:4" ht="45" x14ac:dyDescent="0.25">
      <c r="A34" s="35"/>
      <c r="B34" s="31" t="s">
        <v>58</v>
      </c>
      <c r="C34" s="48" t="s">
        <v>57</v>
      </c>
      <c r="D34" s="29">
        <v>1185.32</v>
      </c>
    </row>
    <row r="35" spans="1:4" s="44" customFormat="1" x14ac:dyDescent="0.25">
      <c r="A35" s="35"/>
      <c r="B35" s="31" t="s">
        <v>47</v>
      </c>
      <c r="C35" s="48"/>
      <c r="D35" s="29">
        <v>51595.24</v>
      </c>
    </row>
    <row r="36" spans="1:4" x14ac:dyDescent="0.25">
      <c r="A36" s="35"/>
      <c r="B36" s="46" t="s">
        <v>56</v>
      </c>
      <c r="C36" s="45"/>
      <c r="D36" s="6"/>
    </row>
    <row r="37" spans="1:4" s="44" customFormat="1" x14ac:dyDescent="0.25">
      <c r="A37" s="35"/>
      <c r="B37" s="31" t="s">
        <v>55</v>
      </c>
      <c r="C37" s="48" t="s">
        <v>54</v>
      </c>
      <c r="D37" s="29">
        <v>134738</v>
      </c>
    </row>
    <row r="38" spans="1:4" x14ac:dyDescent="0.25">
      <c r="A38" s="35"/>
      <c r="B38" s="46" t="s">
        <v>53</v>
      </c>
      <c r="C38" s="45"/>
      <c r="D38" s="6"/>
    </row>
    <row r="39" spans="1:4" s="44" customFormat="1" x14ac:dyDescent="0.25">
      <c r="A39" s="35"/>
      <c r="B39" s="31" t="s">
        <v>47</v>
      </c>
      <c r="C39" s="31"/>
      <c r="D39" s="29">
        <v>75552.350000000006</v>
      </c>
    </row>
    <row r="40" spans="1:4" x14ac:dyDescent="0.25">
      <c r="A40" s="35"/>
      <c r="B40" s="46" t="s">
        <v>52</v>
      </c>
      <c r="C40" s="45"/>
      <c r="D40" s="6"/>
    </row>
    <row r="41" spans="1:4" ht="24" x14ac:dyDescent="0.25">
      <c r="A41" s="35"/>
      <c r="B41" s="31" t="s">
        <v>51</v>
      </c>
      <c r="C41" s="47" t="s">
        <v>50</v>
      </c>
      <c r="D41" s="29">
        <v>3986.51</v>
      </c>
    </row>
    <row r="42" spans="1:4" x14ac:dyDescent="0.25">
      <c r="A42" s="35"/>
      <c r="B42" s="31" t="s">
        <v>49</v>
      </c>
      <c r="C42" s="31"/>
      <c r="D42" s="29">
        <v>29360.36</v>
      </c>
    </row>
    <row r="43" spans="1:4" x14ac:dyDescent="0.25">
      <c r="A43" s="35"/>
      <c r="B43" s="31" t="s">
        <v>47</v>
      </c>
      <c r="C43" s="31"/>
      <c r="D43" s="29">
        <v>45146.74</v>
      </c>
    </row>
    <row r="44" spans="1:4" x14ac:dyDescent="0.25">
      <c r="A44" s="35"/>
      <c r="B44" s="46" t="s">
        <v>48</v>
      </c>
      <c r="C44" s="45"/>
      <c r="D44" s="6"/>
    </row>
    <row r="45" spans="1:4" s="44" customFormat="1" x14ac:dyDescent="0.25">
      <c r="A45" s="35"/>
      <c r="B45" s="31" t="s">
        <v>47</v>
      </c>
      <c r="C45" s="31"/>
      <c r="D45" s="29">
        <v>495718.47</v>
      </c>
    </row>
    <row r="46" spans="1:4" s="44" customFormat="1" x14ac:dyDescent="0.25">
      <c r="A46" s="35"/>
      <c r="B46" s="31" t="s">
        <v>46</v>
      </c>
      <c r="C46" s="31"/>
      <c r="D46" s="29">
        <v>28788.18</v>
      </c>
    </row>
    <row r="47" spans="1:4" s="44" customFormat="1" ht="30" x14ac:dyDescent="0.25">
      <c r="A47" s="35"/>
      <c r="B47" s="31" t="s">
        <v>45</v>
      </c>
      <c r="C47" s="31" t="s">
        <v>44</v>
      </c>
      <c r="D47" s="29">
        <v>193931.16</v>
      </c>
    </row>
    <row r="48" spans="1:4" s="44" customFormat="1" x14ac:dyDescent="0.25">
      <c r="A48" s="35"/>
      <c r="B48" s="43" t="s">
        <v>43</v>
      </c>
      <c r="C48" s="31"/>
      <c r="D48" s="6">
        <f>SUM(D19:D47)</f>
        <v>2382124.0500000003</v>
      </c>
    </row>
    <row r="49" spans="1:4" x14ac:dyDescent="0.25">
      <c r="A49" s="35"/>
      <c r="B49" s="43" t="s">
        <v>42</v>
      </c>
      <c r="C49" s="31" t="s">
        <v>41</v>
      </c>
      <c r="D49" s="6">
        <v>31200</v>
      </c>
    </row>
    <row r="50" spans="1:4" x14ac:dyDescent="0.25">
      <c r="A50" s="42" t="s">
        <v>40</v>
      </c>
      <c r="B50" s="41"/>
      <c r="C50" s="40"/>
      <c r="D50" s="6">
        <f>D48+D49</f>
        <v>2413324.0500000003</v>
      </c>
    </row>
    <row r="51" spans="1:4" x14ac:dyDescent="0.25">
      <c r="A51" s="8" t="s">
        <v>39</v>
      </c>
      <c r="B51" s="39"/>
      <c r="C51" s="38"/>
      <c r="D51" s="6">
        <f>D12-D50</f>
        <v>78751.539999999572</v>
      </c>
    </row>
    <row r="52" spans="1:4" x14ac:dyDescent="0.25">
      <c r="A52" s="8" t="s">
        <v>38</v>
      </c>
      <c r="B52" s="39"/>
      <c r="C52" s="38"/>
      <c r="D52" s="6">
        <f>D17-D50</f>
        <v>48569.759999999776</v>
      </c>
    </row>
    <row r="53" spans="1:4" ht="15.75" x14ac:dyDescent="0.25">
      <c r="A53" s="37" t="s">
        <v>37</v>
      </c>
      <c r="B53" s="37"/>
      <c r="C53" s="37"/>
      <c r="D53" s="36"/>
    </row>
    <row r="54" spans="1:4" x14ac:dyDescent="0.25">
      <c r="A54" s="35" t="s">
        <v>36</v>
      </c>
      <c r="B54" s="31" t="s">
        <v>30</v>
      </c>
      <c r="C54" s="33" t="s">
        <v>29</v>
      </c>
      <c r="D54" s="29">
        <v>692127.54</v>
      </c>
    </row>
    <row r="55" spans="1:4" x14ac:dyDescent="0.25">
      <c r="A55" s="35"/>
      <c r="B55" s="31" t="s">
        <v>28</v>
      </c>
      <c r="C55" s="34"/>
      <c r="D55" s="29">
        <v>191010.58</v>
      </c>
    </row>
    <row r="56" spans="1:4" x14ac:dyDescent="0.25">
      <c r="A56" s="35"/>
      <c r="B56" s="31" t="s">
        <v>27</v>
      </c>
      <c r="C56" s="32"/>
      <c r="D56" s="29">
        <v>1616143.73</v>
      </c>
    </row>
    <row r="57" spans="1:4" x14ac:dyDescent="0.25">
      <c r="A57" s="35"/>
      <c r="B57" s="31" t="s">
        <v>26</v>
      </c>
      <c r="C57" s="33" t="s">
        <v>25</v>
      </c>
      <c r="D57" s="29">
        <v>314900.09000000003</v>
      </c>
    </row>
    <row r="58" spans="1:4" x14ac:dyDescent="0.25">
      <c r="A58" s="35"/>
      <c r="B58" s="31" t="s">
        <v>24</v>
      </c>
      <c r="C58" s="32"/>
      <c r="D58" s="29">
        <v>338219.54</v>
      </c>
    </row>
    <row r="59" spans="1:4" x14ac:dyDescent="0.25">
      <c r="A59" s="35"/>
      <c r="B59" s="31" t="s">
        <v>23</v>
      </c>
      <c r="C59" s="30" t="s">
        <v>22</v>
      </c>
      <c r="D59" s="29">
        <v>936115.31</v>
      </c>
    </row>
    <row r="60" spans="1:4" x14ac:dyDescent="0.25">
      <c r="A60" s="35"/>
      <c r="B60" s="31" t="s">
        <v>21</v>
      </c>
      <c r="C60" s="30" t="s">
        <v>20</v>
      </c>
      <c r="D60" s="29">
        <v>334795.5</v>
      </c>
    </row>
    <row r="61" spans="1:4" x14ac:dyDescent="0.25">
      <c r="A61" s="35"/>
      <c r="B61" s="28" t="s">
        <v>35</v>
      </c>
      <c r="C61" s="27"/>
      <c r="D61" s="6">
        <f>SUM(D54:D60)</f>
        <v>4423312.29</v>
      </c>
    </row>
    <row r="62" spans="1:4" x14ac:dyDescent="0.25">
      <c r="A62" s="35" t="s">
        <v>34</v>
      </c>
      <c r="B62" s="31" t="s">
        <v>30</v>
      </c>
      <c r="C62" s="33" t="s">
        <v>29</v>
      </c>
      <c r="D62" s="29">
        <f>661385.46+36273.79</f>
        <v>697659.25</v>
      </c>
    </row>
    <row r="63" spans="1:4" x14ac:dyDescent="0.25">
      <c r="A63" s="35"/>
      <c r="B63" s="31" t="s">
        <v>28</v>
      </c>
      <c r="C63" s="34"/>
      <c r="D63" s="29">
        <f>180736.12+8843.11</f>
        <v>189579.22999999998</v>
      </c>
    </row>
    <row r="64" spans="1:4" x14ac:dyDescent="0.25">
      <c r="A64" s="35"/>
      <c r="B64" s="31" t="s">
        <v>27</v>
      </c>
      <c r="C64" s="32"/>
      <c r="D64" s="29">
        <v>1494717.39</v>
      </c>
    </row>
    <row r="65" spans="1:4" x14ac:dyDescent="0.25">
      <c r="A65" s="35"/>
      <c r="B65" s="31" t="s">
        <v>26</v>
      </c>
      <c r="C65" s="33" t="s">
        <v>25</v>
      </c>
      <c r="D65" s="29">
        <f>313729.63+10051.01</f>
        <v>323780.64</v>
      </c>
    </row>
    <row r="66" spans="1:4" x14ac:dyDescent="0.25">
      <c r="A66" s="35"/>
      <c r="B66" s="31" t="s">
        <v>24</v>
      </c>
      <c r="C66" s="32"/>
      <c r="D66" s="29">
        <f>327310.62+14276.71</f>
        <v>341587.33</v>
      </c>
    </row>
    <row r="67" spans="1:4" x14ac:dyDescent="0.25">
      <c r="A67" s="35"/>
      <c r="B67" s="31" t="s">
        <v>23</v>
      </c>
      <c r="C67" s="30" t="s">
        <v>22</v>
      </c>
      <c r="D67" s="29">
        <f>797807.13+223076</f>
        <v>1020883.13</v>
      </c>
    </row>
    <row r="68" spans="1:4" x14ac:dyDescent="0.25">
      <c r="A68" s="35"/>
      <c r="B68" s="31" t="s">
        <v>21</v>
      </c>
      <c r="C68" s="30" t="s">
        <v>20</v>
      </c>
      <c r="D68" s="29">
        <v>325670.03999999998</v>
      </c>
    </row>
    <row r="69" spans="1:4" x14ac:dyDescent="0.25">
      <c r="A69" s="35"/>
      <c r="B69" s="28" t="s">
        <v>33</v>
      </c>
      <c r="C69" s="27"/>
      <c r="D69" s="6">
        <f>SUM(D62:D68)</f>
        <v>4393877.01</v>
      </c>
    </row>
    <row r="70" spans="1:4" x14ac:dyDescent="0.25">
      <c r="A70" s="11" t="s">
        <v>32</v>
      </c>
      <c r="B70" s="31" t="s">
        <v>30</v>
      </c>
      <c r="C70" s="33" t="s">
        <v>29</v>
      </c>
      <c r="D70" s="29">
        <v>689205.4</v>
      </c>
    </row>
    <row r="71" spans="1:4" x14ac:dyDescent="0.25">
      <c r="A71" s="11"/>
      <c r="B71" s="31" t="s">
        <v>28</v>
      </c>
      <c r="C71" s="34"/>
      <c r="D71" s="29">
        <v>163730.15</v>
      </c>
    </row>
    <row r="72" spans="1:4" x14ac:dyDescent="0.25">
      <c r="A72" s="11"/>
      <c r="B72" s="31" t="s">
        <v>27</v>
      </c>
      <c r="C72" s="32"/>
      <c r="D72" s="29">
        <v>1561998.66</v>
      </c>
    </row>
    <row r="73" spans="1:4" x14ac:dyDescent="0.25">
      <c r="A73" s="11"/>
      <c r="B73" s="31" t="s">
        <v>26</v>
      </c>
      <c r="C73" s="33" t="s">
        <v>25</v>
      </c>
      <c r="D73" s="29">
        <v>288606.75</v>
      </c>
    </row>
    <row r="74" spans="1:4" x14ac:dyDescent="0.25">
      <c r="A74" s="11"/>
      <c r="B74" s="31" t="s">
        <v>24</v>
      </c>
      <c r="C74" s="32"/>
      <c r="D74" s="29">
        <v>364630.14</v>
      </c>
    </row>
    <row r="75" spans="1:4" x14ac:dyDescent="0.25">
      <c r="A75" s="11"/>
      <c r="B75" s="31" t="s">
        <v>23</v>
      </c>
      <c r="C75" s="30" t="s">
        <v>22</v>
      </c>
      <c r="D75" s="29">
        <v>780916.81</v>
      </c>
    </row>
    <row r="76" spans="1:4" x14ac:dyDescent="0.25">
      <c r="A76" s="11"/>
      <c r="B76" s="31" t="s">
        <v>21</v>
      </c>
      <c r="C76" s="30" t="s">
        <v>20</v>
      </c>
      <c r="D76" s="29">
        <v>291858.11</v>
      </c>
    </row>
    <row r="77" spans="1:4" x14ac:dyDescent="0.25">
      <c r="A77" s="11"/>
      <c r="B77" s="28" t="s">
        <v>19</v>
      </c>
      <c r="C77" s="27"/>
      <c r="D77" s="6">
        <f>SUM(D70:D76)</f>
        <v>4140946.02</v>
      </c>
    </row>
    <row r="78" spans="1:4" x14ac:dyDescent="0.25">
      <c r="A78" s="11" t="s">
        <v>31</v>
      </c>
      <c r="B78" s="31" t="s">
        <v>30</v>
      </c>
      <c r="C78" s="33" t="s">
        <v>29</v>
      </c>
      <c r="D78" s="29">
        <v>689205.4</v>
      </c>
    </row>
    <row r="79" spans="1:4" x14ac:dyDescent="0.25">
      <c r="A79" s="11"/>
      <c r="B79" s="31" t="s">
        <v>28</v>
      </c>
      <c r="C79" s="34"/>
      <c r="D79" s="29">
        <v>163730.15</v>
      </c>
    </row>
    <row r="80" spans="1:4" x14ac:dyDescent="0.25">
      <c r="A80" s="11"/>
      <c r="B80" s="31" t="s">
        <v>27</v>
      </c>
      <c r="C80" s="32"/>
      <c r="D80" s="29">
        <v>1561998.66</v>
      </c>
    </row>
    <row r="81" spans="1:4" x14ac:dyDescent="0.25">
      <c r="A81" s="11"/>
      <c r="B81" s="31" t="s">
        <v>26</v>
      </c>
      <c r="C81" s="33" t="s">
        <v>25</v>
      </c>
      <c r="D81" s="29">
        <v>288606.75</v>
      </c>
    </row>
    <row r="82" spans="1:4" x14ac:dyDescent="0.25">
      <c r="A82" s="11"/>
      <c r="B82" s="31" t="s">
        <v>24</v>
      </c>
      <c r="C82" s="32"/>
      <c r="D82" s="29">
        <v>364630.14</v>
      </c>
    </row>
    <row r="83" spans="1:4" x14ac:dyDescent="0.25">
      <c r="A83" s="11"/>
      <c r="B83" s="31" t="s">
        <v>23</v>
      </c>
      <c r="C83" s="30" t="s">
        <v>22</v>
      </c>
      <c r="D83" s="29">
        <v>780916.81</v>
      </c>
    </row>
    <row r="84" spans="1:4" x14ac:dyDescent="0.25">
      <c r="A84" s="11"/>
      <c r="B84" s="31" t="s">
        <v>21</v>
      </c>
      <c r="C84" s="30" t="s">
        <v>20</v>
      </c>
      <c r="D84" s="29">
        <v>291858.11</v>
      </c>
    </row>
    <row r="85" spans="1:4" x14ac:dyDescent="0.25">
      <c r="A85" s="11"/>
      <c r="B85" s="28" t="s">
        <v>19</v>
      </c>
      <c r="C85" s="27"/>
      <c r="D85" s="6">
        <f>SUM(D78:D84)</f>
        <v>4140946.02</v>
      </c>
    </row>
    <row r="86" spans="1:4" x14ac:dyDescent="0.25">
      <c r="A86" s="8" t="s">
        <v>18</v>
      </c>
      <c r="B86" s="8"/>
      <c r="C86" s="26"/>
      <c r="D86" s="6">
        <f>D61-D77</f>
        <v>282366.27</v>
      </c>
    </row>
    <row r="87" spans="1:4" x14ac:dyDescent="0.25">
      <c r="A87" s="8" t="s">
        <v>17</v>
      </c>
      <c r="B87" s="8"/>
      <c r="C87" s="26"/>
      <c r="D87" s="6">
        <f>D69-D85</f>
        <v>252930.98999999976</v>
      </c>
    </row>
    <row r="88" spans="1:4" ht="15.75" x14ac:dyDescent="0.25">
      <c r="A88" s="25" t="s">
        <v>16</v>
      </c>
      <c r="B88" s="25"/>
      <c r="C88" s="25"/>
      <c r="D88" s="25"/>
    </row>
    <row r="89" spans="1:4" x14ac:dyDescent="0.25">
      <c r="A89" s="11" t="s">
        <v>15</v>
      </c>
      <c r="B89" s="12" t="s">
        <v>14</v>
      </c>
      <c r="C89" s="24"/>
      <c r="D89" s="6">
        <v>744332.93</v>
      </c>
    </row>
    <row r="90" spans="1:4" x14ac:dyDescent="0.25">
      <c r="A90" s="11"/>
      <c r="B90" s="12" t="s">
        <v>13</v>
      </c>
      <c r="C90" s="24"/>
      <c r="D90" s="6">
        <v>924960.06</v>
      </c>
    </row>
    <row r="91" spans="1:4" ht="30" x14ac:dyDescent="0.25">
      <c r="A91" s="11"/>
      <c r="B91" s="10" t="s">
        <v>12</v>
      </c>
      <c r="C91" s="24"/>
      <c r="D91" s="6">
        <v>146958.07</v>
      </c>
    </row>
    <row r="92" spans="1:4" x14ac:dyDescent="0.25">
      <c r="A92" s="11"/>
      <c r="B92" s="12" t="s">
        <v>11</v>
      </c>
      <c r="C92" s="24"/>
      <c r="D92" s="6">
        <v>4547282.5599999996</v>
      </c>
    </row>
    <row r="93" spans="1:4" x14ac:dyDescent="0.25">
      <c r="A93" s="11"/>
      <c r="B93" s="23" t="s">
        <v>10</v>
      </c>
      <c r="C93" s="22"/>
      <c r="D93" s="21">
        <f>114754.72</f>
        <v>114754.72</v>
      </c>
    </row>
    <row r="94" spans="1:4" x14ac:dyDescent="0.25">
      <c r="A94" s="11"/>
      <c r="B94" s="20" t="s">
        <v>9</v>
      </c>
      <c r="C94" s="19" t="s">
        <v>8</v>
      </c>
      <c r="D94" s="18">
        <v>409742.96</v>
      </c>
    </row>
    <row r="95" spans="1:4" ht="25.5" customHeight="1" x14ac:dyDescent="0.25">
      <c r="A95" s="17"/>
      <c r="B95" s="16"/>
      <c r="C95" s="15"/>
      <c r="D95" s="14"/>
    </row>
    <row r="96" spans="1:4" ht="15.75" x14ac:dyDescent="0.25">
      <c r="A96" s="13" t="s">
        <v>7</v>
      </c>
      <c r="B96" s="13"/>
      <c r="C96" s="13"/>
      <c r="D96" s="13"/>
    </row>
    <row r="97" spans="1:4" ht="18.75" x14ac:dyDescent="0.3">
      <c r="A97" s="11" t="s">
        <v>6</v>
      </c>
      <c r="B97" s="12" t="s">
        <v>5</v>
      </c>
      <c r="C97" s="9"/>
      <c r="D97" s="6">
        <v>4</v>
      </c>
    </row>
    <row r="98" spans="1:4" ht="18.75" x14ac:dyDescent="0.3">
      <c r="A98" s="11"/>
      <c r="B98" s="12" t="s">
        <v>4</v>
      </c>
      <c r="C98" s="9"/>
      <c r="D98" s="6">
        <v>2</v>
      </c>
    </row>
    <row r="99" spans="1:4" ht="18.75" x14ac:dyDescent="0.3">
      <c r="A99" s="11"/>
      <c r="B99" s="10" t="s">
        <v>3</v>
      </c>
      <c r="C99" s="9"/>
      <c r="D99" s="6">
        <v>80203.179999999993</v>
      </c>
    </row>
    <row r="100" spans="1:4" ht="18.75" x14ac:dyDescent="0.3">
      <c r="A100" s="11"/>
      <c r="B100" s="10" t="s">
        <v>2</v>
      </c>
      <c r="C100" s="9"/>
      <c r="D100" s="6">
        <v>22234.9</v>
      </c>
    </row>
    <row r="101" spans="1:4" x14ac:dyDescent="0.25">
      <c r="A101" s="8" t="s">
        <v>1</v>
      </c>
      <c r="B101" s="8"/>
      <c r="C101" s="7"/>
      <c r="D101" s="6">
        <v>579082.52</v>
      </c>
    </row>
    <row r="102" spans="1:4" x14ac:dyDescent="0.25">
      <c r="A102" s="5" t="s">
        <v>0</v>
      </c>
      <c r="C102" s="4"/>
      <c r="D102" s="3"/>
    </row>
  </sheetData>
  <mergeCells count="50">
    <mergeCell ref="A51:B51"/>
    <mergeCell ref="A52:B52"/>
    <mergeCell ref="A1:C1"/>
    <mergeCell ref="A2:C2"/>
    <mergeCell ref="A3:C3"/>
    <mergeCell ref="A4:C4"/>
    <mergeCell ref="A6:C6"/>
    <mergeCell ref="A5:C5"/>
    <mergeCell ref="B21:C21"/>
    <mergeCell ref="B27:C27"/>
    <mergeCell ref="B31:C31"/>
    <mergeCell ref="B36:C36"/>
    <mergeCell ref="B38:C38"/>
    <mergeCell ref="A50:B50"/>
    <mergeCell ref="A53:C53"/>
    <mergeCell ref="A7:B7"/>
    <mergeCell ref="A8:A11"/>
    <mergeCell ref="A12:B12"/>
    <mergeCell ref="A13:A16"/>
    <mergeCell ref="A17:B17"/>
    <mergeCell ref="B40:C40"/>
    <mergeCell ref="B44:C44"/>
    <mergeCell ref="A18:A49"/>
    <mergeCell ref="B18:C18"/>
    <mergeCell ref="C54:C56"/>
    <mergeCell ref="C57:C58"/>
    <mergeCell ref="A62:A69"/>
    <mergeCell ref="B69:C69"/>
    <mergeCell ref="A54:A61"/>
    <mergeCell ref="B61:C61"/>
    <mergeCell ref="C62:C64"/>
    <mergeCell ref="C65:C66"/>
    <mergeCell ref="A89:A95"/>
    <mergeCell ref="B94:B95"/>
    <mergeCell ref="C94:C95"/>
    <mergeCell ref="D94:D95"/>
    <mergeCell ref="A70:A77"/>
    <mergeCell ref="C70:C72"/>
    <mergeCell ref="C73:C74"/>
    <mergeCell ref="B77:C77"/>
    <mergeCell ref="A101:B101"/>
    <mergeCell ref="A87:B87"/>
    <mergeCell ref="A96:D96"/>
    <mergeCell ref="A97:A100"/>
    <mergeCell ref="A78:A85"/>
    <mergeCell ref="C78:C80"/>
    <mergeCell ref="C81:C82"/>
    <mergeCell ref="B85:C85"/>
    <mergeCell ref="A86:B86"/>
    <mergeCell ref="A88:D88"/>
  </mergeCells>
  <conditionalFormatting sqref="B89">
    <cfRule type="duplicateValues" dxfId="5" priority="6"/>
  </conditionalFormatting>
  <conditionalFormatting sqref="B91">
    <cfRule type="duplicateValues" dxfId="4" priority="5"/>
  </conditionalFormatting>
  <conditionalFormatting sqref="B97">
    <cfRule type="duplicateValues" dxfId="3" priority="3"/>
  </conditionalFormatting>
  <conditionalFormatting sqref="B100">
    <cfRule type="duplicateValues" dxfId="2" priority="4"/>
  </conditionalFormatting>
  <conditionalFormatting sqref="B99">
    <cfRule type="duplicateValues" dxfId="1" priority="2"/>
  </conditionalFormatting>
  <conditionalFormatting sqref="B93">
    <cfRule type="duplicateValues" dxfId="0" priority="1"/>
  </conditionalFormatting>
  <pageMargins left="0.70866141732283472" right="0" top="0" bottom="0.51181102362204722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Mizeyra</dc:creator>
  <cp:lastModifiedBy>Mizeyra</cp:lastModifiedBy>
  <dcterms:created xsi:type="dcterms:W3CDTF">2022-03-31T16:04:40Z</dcterms:created>
  <dcterms:modified xsi:type="dcterms:W3CDTF">2022-03-31T16:05:52Z</dcterms:modified>
</cp:coreProperties>
</file>