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0" yWindow="1515" windowWidth="23715" windowHeight="10155"/>
  </bookViews>
  <sheets>
    <sheet name="99А" sheetId="1" r:id="rId1"/>
  </sheets>
  <calcPr calcId="144525"/>
</workbook>
</file>

<file path=xl/calcChain.xml><?xml version="1.0" encoding="utf-8"?>
<calcChain xmlns="http://schemas.openxmlformats.org/spreadsheetml/2006/main">
  <c r="D12" i="1" l="1"/>
  <c r="D13" i="1"/>
  <c r="D14" i="1"/>
  <c r="D19" i="1"/>
  <c r="D21" i="1" s="1"/>
  <c r="D31" i="1"/>
  <c r="D52" i="1"/>
  <c r="D54" i="1" s="1"/>
  <c r="D55" i="1" s="1"/>
  <c r="D65" i="1"/>
  <c r="D90" i="1" s="1"/>
  <c r="D66" i="1"/>
  <c r="D73" i="1" s="1"/>
  <c r="D91" i="1" s="1"/>
  <c r="D67" i="1"/>
  <c r="D69" i="1"/>
  <c r="D70" i="1"/>
  <c r="D71" i="1"/>
  <c r="D81" i="1"/>
  <c r="D89" i="1"/>
  <c r="D93" i="1"/>
  <c r="D94" i="1"/>
  <c r="D56" i="1" l="1"/>
</calcChain>
</file>

<file path=xl/sharedStrings.xml><?xml version="1.0" encoding="utf-8"?>
<sst xmlns="http://schemas.openxmlformats.org/spreadsheetml/2006/main" count="162" uniqueCount="119">
  <si>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</si>
  <si>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</si>
  <si>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Выплачено, руб.</t>
  </si>
  <si>
    <t>Начислено населению за отчетный период, руб</t>
  </si>
  <si>
    <t>Движение денежных средств по статье "Консьерж. Старшие по домам (подъездам)"</t>
  </si>
  <si>
    <t>7. Информация по статье "Консьерж. Старшие по домам (подъездам)"</t>
  </si>
  <si>
    <t>Ремонт межпанельных швов, ООО "Студия Комфорта", договор № 370 от 08.04.2021</t>
  </si>
  <si>
    <t>Израсходовано средств на капитальный ремонт, руб.</t>
  </si>
  <si>
    <t>Движение денежных средств по статье "Капитальный ремонт за счет ранее накопленных средств"</t>
  </si>
  <si>
    <t>6.Информация по статье "Капитальный ремонт за счет ранее накопленных средств"</t>
  </si>
  <si>
    <t>на 01.01.2022г</t>
  </si>
  <si>
    <t>Остаток на статье "Аренда ОИ", руб.</t>
  </si>
  <si>
    <t>Израсходовано денежных средств по статье "Аренда ОИ", руб.</t>
  </si>
  <si>
    <t>Получено денежных средств от сдачи в аренду общего имущества, руб.</t>
  </si>
  <si>
    <t>на  01.01.2021г.</t>
  </si>
  <si>
    <t>Остаток денежных средств по статье "Аренда ОИ"</t>
  </si>
  <si>
    <t>Информация о движении денежных средств по статье "Аренда общего имущества"</t>
  </si>
  <si>
    <t>5. Информация о движении денежных средств по статье "Аренда общего имущества"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</si>
  <si>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</si>
  <si>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</si>
  <si>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</si>
  <si>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</si>
  <si>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</si>
  <si>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</si>
  <si>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</si>
  <si>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</si>
  <si>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</si>
  <si>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</si>
  <si>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</si>
  <si>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Движение денежных средств по статье "Капитальный ремонт"</t>
  </si>
  <si>
    <t>3. Информация по статье "Капитальный ремонт" (40705810516540001730)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</si>
  <si>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</si>
  <si>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</si>
  <si>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</si>
  <si>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</si>
  <si>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</si>
  <si>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</si>
  <si>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</si>
  <si>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</si>
  <si>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</si>
  <si>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</si>
  <si>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</si>
  <si>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</si>
  <si>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</si>
  <si>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</si>
  <si>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</si>
  <si>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</si>
  <si>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</si>
  <si>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</si>
  <si>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</si>
  <si>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</si>
  <si>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</si>
  <si>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</si>
  <si>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</si>
  <si>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</si>
  <si>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</si>
  <si>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</si>
  <si>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</si>
  <si>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</si>
  <si>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</si>
  <si>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</si>
  <si>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</si>
  <si>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</si>
  <si>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</si>
  <si>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</si>
  <si>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</si>
  <si>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</si>
  <si>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ООО "Аварийная служба "ДОМОВОЙ"  договор № 183 от 12.04.2021, №357 от 25.06.2021г.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</si>
  <si>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</si>
  <si>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</si>
  <si>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</si>
  <si>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</si>
  <si>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ООО "ОТИС Лифт", договор B7TU-2772/2772 от 12.04.2021г.</t>
  </si>
  <si>
    <t xml:space="preserve">Ремонтные работы 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</si>
  <si>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</si>
  <si>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</si>
  <si>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</si>
  <si>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</si>
  <si>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</si>
  <si>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</si>
  <si>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</si>
  <si>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ООО "Крейт"</t>
  </si>
  <si>
    <t>Поверка (ремонт) тепловычислителя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</si>
  <si>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</si>
  <si>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</si>
  <si>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</si>
  <si>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</si>
  <si>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</si>
  <si>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</si>
  <si>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</si>
  <si>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</si>
  <si>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</si>
  <si>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</si>
  <si>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</si>
  <si>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</si>
  <si>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</si>
  <si>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</si>
  <si>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</si>
  <si>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</si>
  <si>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</si>
  <si>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</si>
  <si>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</si>
  <si>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</si>
  <si>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</si>
  <si>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</si>
  <si>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</si>
  <si>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</si>
  <si>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</si>
  <si>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</si>
  <si>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</si>
  <si>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</si>
  <si>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</si>
  <si>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</si>
  <si>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</si>
  <si>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- 7026,9 м2, в т.ч. площадь жилых помещений - 6566,0 м2, площадь нежилых помещений - 460,9 м2</t>
  </si>
  <si>
    <t>по адресу: Свердловская область, г. Екатеринбург,  ул. Репина д.№99А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</si>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</sst>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Fill="1" applyBorder="1"/>
    <xf numFmtId="0" fontId="9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5"/>
  <sheetViews>
    <sheetView tabSelected="1" workbookViewId="0">
      <pane ySplit="7" topLeftCell="A80" activePane="bottomLeft" state="frozen"/>
      <selection activeCell="H35" sqref="H35"/>
      <selection pane="bottomLeft" activeCell="C7" sqref="C1:C1048576"/>
    </sheetView>
  </sheetViews>
  <sheetFormatPr defaultColWidth="9.140625" defaultRowHeight="15" x14ac:dyDescent="0.25"/>
  <cols>
    <col min="1" max="1" width="26.42578125" style="1" customWidth="1"/>
    <col min="2" max="2" width="68.140625" style="1" customWidth="1"/>
    <col min="3" max="3" width="48.85546875" style="2" customWidth="1"/>
    <col min="4" max="4" width="12.140625" style="1" customWidth="1"/>
    <col min="5" max="16384" width="9.140625" style="1"/>
  </cols>
  <sheetData>
    <row r="1" spans="1:4" x14ac:dyDescent="0.25">
      <c r="A1" s="50" t="s">
        <v>118</v>
      </c>
      <c r="B1" s="50"/>
      <c r="C1" s="50"/>
      <c r="D1" s="3"/>
    </row>
    <row r="2" spans="1:4" x14ac:dyDescent="0.25">
      <c r="A2" s="51" t="s">
        <v>117</v>
      </c>
      <c r="B2" s="51"/>
      <c r="C2" s="51"/>
      <c r="D2" s="3"/>
    </row>
    <row r="3" spans="1:4" x14ac:dyDescent="0.25">
      <c r="A3" s="50" t="s">
        <v>116</v>
      </c>
      <c r="B3" s="50"/>
      <c r="C3" s="50"/>
      <c r="D3" s="3"/>
    </row>
    <row r="4" spans="1:4" ht="15" customHeight="1" x14ac:dyDescent="0.25">
      <c r="A4" s="49" t="s">
        <v>115</v>
      </c>
      <c r="B4" s="49"/>
      <c r="C4" s="49"/>
      <c r="D4" s="3"/>
    </row>
    <row r="5" spans="1:4" ht="15.75" customHeight="1" x14ac:dyDescent="0.25">
      <c r="A5" s="48" t="s">
        <v>114</v>
      </c>
      <c r="B5" s="48"/>
      <c r="C5" s="48"/>
      <c r="D5" s="3"/>
    </row>
    <row r="6" spans="1:4" ht="15.75" customHeight="1" x14ac:dyDescent="0.25">
      <c r="A6" s="15" t="s">
        <v>113</v>
      </c>
      <c r="B6" s="15"/>
      <c r="C6" s="15"/>
      <c r="D6" s="47"/>
    </row>
    <row r="7" spans="1:4" ht="14.25" customHeight="1" x14ac:dyDescent="0.25">
      <c r="A7" s="36" t="s">
        <v>112</v>
      </c>
      <c r="B7" s="46"/>
      <c r="C7" s="35" t="s">
        <v>111</v>
      </c>
      <c r="D7" s="45" t="s">
        <v>110</v>
      </c>
    </row>
    <row r="8" spans="1:4" x14ac:dyDescent="0.25">
      <c r="A8" s="31" t="s">
        <v>109</v>
      </c>
      <c r="B8" s="27" t="s">
        <v>108</v>
      </c>
      <c r="C8" s="27"/>
      <c r="D8" s="26">
        <v>2209630.4300000002</v>
      </c>
    </row>
    <row r="9" spans="1:4" x14ac:dyDescent="0.25">
      <c r="A9" s="31"/>
      <c r="B9" s="27" t="s">
        <v>107</v>
      </c>
      <c r="C9" s="27"/>
      <c r="D9" s="26">
        <v>155175.76999999999</v>
      </c>
    </row>
    <row r="10" spans="1:4" x14ac:dyDescent="0.25">
      <c r="A10" s="31"/>
      <c r="B10" s="27" t="s">
        <v>106</v>
      </c>
      <c r="C10" s="27"/>
      <c r="D10" s="26">
        <v>214094.98</v>
      </c>
    </row>
    <row r="11" spans="1:4" x14ac:dyDescent="0.25">
      <c r="A11" s="31"/>
      <c r="B11" s="27" t="s">
        <v>105</v>
      </c>
      <c r="C11" s="27"/>
      <c r="D11" s="26">
        <v>15063.27</v>
      </c>
    </row>
    <row r="12" spans="1:4" s="41" customFormat="1" x14ac:dyDescent="0.25">
      <c r="A12" s="31"/>
      <c r="B12" s="38" t="s">
        <v>98</v>
      </c>
      <c r="C12" s="38"/>
      <c r="D12" s="6">
        <f>SUM(D8:D11)</f>
        <v>2593964.4500000002</v>
      </c>
    </row>
    <row r="13" spans="1:4" s="41" customFormat="1" ht="15" customHeight="1" x14ac:dyDescent="0.25">
      <c r="A13" s="31"/>
      <c r="B13" s="38" t="s">
        <v>56</v>
      </c>
      <c r="C13" s="38"/>
      <c r="D13" s="26">
        <f>D53</f>
        <v>31200</v>
      </c>
    </row>
    <row r="14" spans="1:4" s="41" customFormat="1" x14ac:dyDescent="0.25">
      <c r="A14" s="37" t="s">
        <v>104</v>
      </c>
      <c r="B14" s="36"/>
      <c r="C14" s="35"/>
      <c r="D14" s="6">
        <f>D12+D13</f>
        <v>2625164.4500000002</v>
      </c>
    </row>
    <row r="15" spans="1:4" x14ac:dyDescent="0.25">
      <c r="A15" s="31" t="s">
        <v>103</v>
      </c>
      <c r="B15" s="27" t="s">
        <v>102</v>
      </c>
      <c r="C15" s="27"/>
      <c r="D15" s="26">
        <v>2242131.9300000002</v>
      </c>
    </row>
    <row r="16" spans="1:4" s="41" customFormat="1" x14ac:dyDescent="0.25">
      <c r="A16" s="31"/>
      <c r="B16" s="27" t="s">
        <v>101</v>
      </c>
      <c r="C16" s="27"/>
      <c r="D16" s="26">
        <v>154333.17000000001</v>
      </c>
    </row>
    <row r="17" spans="1:4" s="41" customFormat="1" ht="15" customHeight="1" x14ac:dyDescent="0.25">
      <c r="A17" s="31"/>
      <c r="B17" s="27" t="s">
        <v>100</v>
      </c>
      <c r="C17" s="27"/>
      <c r="D17" s="26">
        <v>215919.16</v>
      </c>
    </row>
    <row r="18" spans="1:4" s="41" customFormat="1" ht="15" customHeight="1" x14ac:dyDescent="0.25">
      <c r="A18" s="31"/>
      <c r="B18" s="27" t="s">
        <v>99</v>
      </c>
      <c r="C18" s="27"/>
      <c r="D18" s="26">
        <v>14866.09</v>
      </c>
    </row>
    <row r="19" spans="1:4" s="41" customFormat="1" x14ac:dyDescent="0.25">
      <c r="A19" s="31"/>
      <c r="B19" s="38" t="s">
        <v>98</v>
      </c>
      <c r="C19" s="38"/>
      <c r="D19" s="6">
        <f>SUM(D15:D18)</f>
        <v>2627250.35</v>
      </c>
    </row>
    <row r="20" spans="1:4" x14ac:dyDescent="0.25">
      <c r="A20" s="31"/>
      <c r="B20" s="38" t="s">
        <v>56</v>
      </c>
      <c r="C20" s="38"/>
      <c r="D20" s="26">
        <v>22237.040000000001</v>
      </c>
    </row>
    <row r="21" spans="1:4" ht="15" customHeight="1" x14ac:dyDescent="0.25">
      <c r="A21" s="37" t="s">
        <v>97</v>
      </c>
      <c r="B21" s="36"/>
      <c r="C21" s="35"/>
      <c r="D21" s="6">
        <f>D19+D20</f>
        <v>2649487.39</v>
      </c>
    </row>
    <row r="22" spans="1:4" s="41" customFormat="1" ht="28.5" customHeight="1" x14ac:dyDescent="0.25">
      <c r="A22" s="31" t="s">
        <v>96</v>
      </c>
      <c r="B22" s="40" t="s">
        <v>95</v>
      </c>
      <c r="C22" s="39"/>
      <c r="D22" s="6"/>
    </row>
    <row r="23" spans="1:4" ht="33.75" customHeight="1" x14ac:dyDescent="0.25">
      <c r="A23" s="31"/>
      <c r="B23" s="27" t="s">
        <v>94</v>
      </c>
      <c r="C23" s="44" t="s">
        <v>93</v>
      </c>
      <c r="D23" s="26">
        <v>82325.36</v>
      </c>
    </row>
    <row r="24" spans="1:4" x14ac:dyDescent="0.25">
      <c r="A24" s="31"/>
      <c r="B24" s="27" t="s">
        <v>61</v>
      </c>
      <c r="C24" s="44"/>
      <c r="D24" s="26">
        <v>94758.2</v>
      </c>
    </row>
    <row r="25" spans="1:4" s="41" customFormat="1" x14ac:dyDescent="0.25">
      <c r="A25" s="31"/>
      <c r="B25" s="40" t="s">
        <v>92</v>
      </c>
      <c r="C25" s="39"/>
      <c r="D25" s="6"/>
    </row>
    <row r="26" spans="1:4" ht="45" x14ac:dyDescent="0.25">
      <c r="A26" s="31"/>
      <c r="B26" s="27" t="s">
        <v>91</v>
      </c>
      <c r="C26" s="44" t="s">
        <v>90</v>
      </c>
      <c r="D26" s="26">
        <v>958.61</v>
      </c>
    </row>
    <row r="27" spans="1:4" ht="30" x14ac:dyDescent="0.25">
      <c r="A27" s="31"/>
      <c r="B27" s="27" t="s">
        <v>89</v>
      </c>
      <c r="C27" s="44" t="s">
        <v>88</v>
      </c>
      <c r="D27" s="26">
        <v>168298.85</v>
      </c>
    </row>
    <row r="28" spans="1:4" x14ac:dyDescent="0.25">
      <c r="A28" s="31"/>
      <c r="B28" s="27" t="s">
        <v>87</v>
      </c>
      <c r="C28" s="44"/>
      <c r="D28" s="26">
        <v>213841.2</v>
      </c>
    </row>
    <row r="29" spans="1:4" s="41" customFormat="1" x14ac:dyDescent="0.25">
      <c r="A29" s="31"/>
      <c r="B29" s="27" t="s">
        <v>86</v>
      </c>
      <c r="C29" s="44" t="s">
        <v>85</v>
      </c>
      <c r="D29" s="26">
        <v>17483.11</v>
      </c>
    </row>
    <row r="30" spans="1:4" x14ac:dyDescent="0.25">
      <c r="A30" s="31"/>
      <c r="B30" s="40" t="s">
        <v>84</v>
      </c>
      <c r="C30" s="39"/>
      <c r="D30" s="6"/>
    </row>
    <row r="31" spans="1:4" ht="16.5" customHeight="1" x14ac:dyDescent="0.25">
      <c r="A31" s="31"/>
      <c r="B31" s="27" t="s">
        <v>83</v>
      </c>
      <c r="C31" s="44"/>
      <c r="D31" s="26">
        <f>D10+D11</f>
        <v>229158.25</v>
      </c>
    </row>
    <row r="32" spans="1:4" ht="16.5" customHeight="1" x14ac:dyDescent="0.25">
      <c r="A32" s="31"/>
      <c r="B32" s="27" t="s">
        <v>82</v>
      </c>
      <c r="C32" s="44" t="s">
        <v>81</v>
      </c>
      <c r="D32" s="26">
        <v>6360</v>
      </c>
    </row>
    <row r="33" spans="1:4" ht="31.5" customHeight="1" x14ac:dyDescent="0.25">
      <c r="A33" s="31"/>
      <c r="B33" s="27" t="s">
        <v>80</v>
      </c>
      <c r="C33" s="44" t="s">
        <v>79</v>
      </c>
      <c r="D33" s="26">
        <v>6875</v>
      </c>
    </row>
    <row r="34" spans="1:4" ht="15" customHeight="1" x14ac:dyDescent="0.25">
      <c r="A34" s="31"/>
      <c r="B34" s="27" t="s">
        <v>61</v>
      </c>
      <c r="C34" s="44"/>
      <c r="D34" s="26">
        <v>195991.95</v>
      </c>
    </row>
    <row r="35" spans="1:4" s="41" customFormat="1" x14ac:dyDescent="0.25">
      <c r="A35" s="31"/>
      <c r="B35" s="40" t="s">
        <v>78</v>
      </c>
      <c r="C35" s="39"/>
      <c r="D35" s="6"/>
    </row>
    <row r="36" spans="1:4" x14ac:dyDescent="0.25">
      <c r="A36" s="31"/>
      <c r="B36" s="27" t="s">
        <v>77</v>
      </c>
      <c r="C36" s="44" t="s">
        <v>76</v>
      </c>
      <c r="D36" s="26">
        <v>110563.4</v>
      </c>
    </row>
    <row r="37" spans="1:4" s="41" customFormat="1" x14ac:dyDescent="0.25">
      <c r="A37" s="31"/>
      <c r="B37" s="27" t="s">
        <v>75</v>
      </c>
      <c r="C37" s="44" t="s">
        <v>74</v>
      </c>
      <c r="D37" s="26">
        <v>4734</v>
      </c>
    </row>
    <row r="38" spans="1:4" s="41" customFormat="1" ht="30" x14ac:dyDescent="0.25">
      <c r="A38" s="31"/>
      <c r="B38" s="27" t="s">
        <v>73</v>
      </c>
      <c r="C38" s="44" t="s">
        <v>72</v>
      </c>
      <c r="D38" s="26">
        <v>5541.6</v>
      </c>
    </row>
    <row r="39" spans="1:4" ht="45" x14ac:dyDescent="0.25">
      <c r="A39" s="31"/>
      <c r="B39" s="27" t="s">
        <v>71</v>
      </c>
      <c r="C39" s="44" t="s">
        <v>70</v>
      </c>
      <c r="D39" s="26">
        <v>888.99</v>
      </c>
    </row>
    <row r="40" spans="1:4" x14ac:dyDescent="0.25">
      <c r="A40" s="31"/>
      <c r="B40" s="27" t="s">
        <v>61</v>
      </c>
      <c r="C40" s="44"/>
      <c r="D40" s="26">
        <v>52725.07</v>
      </c>
    </row>
    <row r="41" spans="1:4" x14ac:dyDescent="0.25">
      <c r="A41" s="31"/>
      <c r="B41" s="40" t="s">
        <v>69</v>
      </c>
      <c r="C41" s="39"/>
      <c r="D41" s="6"/>
    </row>
    <row r="42" spans="1:4" ht="30" x14ac:dyDescent="0.25">
      <c r="A42" s="31"/>
      <c r="B42" s="43" t="s">
        <v>68</v>
      </c>
      <c r="C42" s="13" t="s">
        <v>67</v>
      </c>
      <c r="D42" s="26">
        <v>13500</v>
      </c>
    </row>
    <row r="43" spans="1:4" x14ac:dyDescent="0.25">
      <c r="A43" s="31"/>
      <c r="B43" s="27" t="s">
        <v>61</v>
      </c>
      <c r="C43" s="27"/>
      <c r="D43" s="26">
        <v>77270.009999999995</v>
      </c>
    </row>
    <row r="44" spans="1:4" s="41" customFormat="1" x14ac:dyDescent="0.25">
      <c r="A44" s="31"/>
      <c r="B44" s="40" t="s">
        <v>66</v>
      </c>
      <c r="C44" s="39"/>
      <c r="D44" s="6"/>
    </row>
    <row r="45" spans="1:4" s="41" customFormat="1" ht="24" x14ac:dyDescent="0.25">
      <c r="A45" s="31"/>
      <c r="B45" s="27" t="s">
        <v>65</v>
      </c>
      <c r="C45" s="42" t="s">
        <v>64</v>
      </c>
      <c r="D45" s="26">
        <v>3842.85</v>
      </c>
    </row>
    <row r="46" spans="1:4" s="41" customFormat="1" ht="15" customHeight="1" x14ac:dyDescent="0.25">
      <c r="A46" s="31"/>
      <c r="B46" s="27" t="s">
        <v>63</v>
      </c>
      <c r="C46" s="27"/>
      <c r="D46" s="26">
        <v>32109.37</v>
      </c>
    </row>
    <row r="47" spans="1:4" s="41" customFormat="1" ht="15" customHeight="1" x14ac:dyDescent="0.25">
      <c r="A47" s="31"/>
      <c r="B47" s="27" t="s">
        <v>61</v>
      </c>
      <c r="C47" s="27"/>
      <c r="D47" s="26">
        <v>46135.35</v>
      </c>
    </row>
    <row r="48" spans="1:4" ht="15" customHeight="1" x14ac:dyDescent="0.25">
      <c r="A48" s="31"/>
      <c r="B48" s="40" t="s">
        <v>62</v>
      </c>
      <c r="C48" s="39"/>
      <c r="D48" s="6"/>
    </row>
    <row r="49" spans="1:4" ht="23.25" customHeight="1" x14ac:dyDescent="0.25">
      <c r="A49" s="31"/>
      <c r="B49" s="27" t="s">
        <v>61</v>
      </c>
      <c r="C49" s="27"/>
      <c r="D49" s="26">
        <v>506573.61</v>
      </c>
    </row>
    <row r="50" spans="1:4" ht="15" customHeight="1" x14ac:dyDescent="0.25">
      <c r="A50" s="31"/>
      <c r="B50" s="27" t="s">
        <v>60</v>
      </c>
      <c r="C50" s="27"/>
      <c r="D50" s="26">
        <v>31483.61</v>
      </c>
    </row>
    <row r="51" spans="1:4" ht="28.15" customHeight="1" x14ac:dyDescent="0.25">
      <c r="A51" s="31"/>
      <c r="B51" s="27" t="s">
        <v>59</v>
      </c>
      <c r="C51" s="27" t="s">
        <v>58</v>
      </c>
      <c r="D51" s="26">
        <v>211680.95</v>
      </c>
    </row>
    <row r="52" spans="1:4" x14ac:dyDescent="0.25">
      <c r="A52" s="31"/>
      <c r="B52" s="38" t="s">
        <v>57</v>
      </c>
      <c r="C52" s="27"/>
      <c r="D52" s="6">
        <f>SUM(D23:D51)</f>
        <v>2113099.3400000003</v>
      </c>
    </row>
    <row r="53" spans="1:4" x14ac:dyDescent="0.25">
      <c r="A53" s="31"/>
      <c r="B53" s="38" t="s">
        <v>56</v>
      </c>
      <c r="C53" s="27" t="s">
        <v>55</v>
      </c>
      <c r="D53" s="6">
        <v>31200</v>
      </c>
    </row>
    <row r="54" spans="1:4" x14ac:dyDescent="0.25">
      <c r="A54" s="37" t="s">
        <v>54</v>
      </c>
      <c r="B54" s="36"/>
      <c r="C54" s="35"/>
      <c r="D54" s="6">
        <f>D52+D53</f>
        <v>2144299.3400000003</v>
      </c>
    </row>
    <row r="55" spans="1:4" ht="16.5" customHeight="1" x14ac:dyDescent="0.25">
      <c r="A55" s="8" t="s">
        <v>53</v>
      </c>
      <c r="B55" s="34"/>
      <c r="C55" s="33"/>
      <c r="D55" s="6">
        <f>D14-D54</f>
        <v>480865.10999999987</v>
      </c>
    </row>
    <row r="56" spans="1:4" ht="15.75" customHeight="1" x14ac:dyDescent="0.25">
      <c r="A56" s="8" t="s">
        <v>52</v>
      </c>
      <c r="B56" s="34"/>
      <c r="C56" s="33"/>
      <c r="D56" s="6">
        <f>D21-D54</f>
        <v>505188.04999999981</v>
      </c>
    </row>
    <row r="57" spans="1:4" ht="15" customHeight="1" x14ac:dyDescent="0.25">
      <c r="A57" s="15" t="s">
        <v>51</v>
      </c>
      <c r="B57" s="15"/>
      <c r="C57" s="15"/>
      <c r="D57" s="32"/>
    </row>
    <row r="58" spans="1:4" x14ac:dyDescent="0.25">
      <c r="A58" s="31" t="s">
        <v>50</v>
      </c>
      <c r="B58" s="27" t="s">
        <v>44</v>
      </c>
      <c r="C58" s="29" t="s">
        <v>43</v>
      </c>
      <c r="D58" s="26">
        <v>849326.16</v>
      </c>
    </row>
    <row r="59" spans="1:4" ht="15" customHeight="1" x14ac:dyDescent="0.25">
      <c r="A59" s="31"/>
      <c r="B59" s="27" t="s">
        <v>42</v>
      </c>
      <c r="C59" s="30"/>
      <c r="D59" s="26">
        <v>244605.8</v>
      </c>
    </row>
    <row r="60" spans="1:4" x14ac:dyDescent="0.25">
      <c r="A60" s="31"/>
      <c r="B60" s="27" t="s">
        <v>41</v>
      </c>
      <c r="C60" s="28"/>
      <c r="D60" s="26">
        <v>1414947.98</v>
      </c>
    </row>
    <row r="61" spans="1:4" x14ac:dyDescent="0.25">
      <c r="A61" s="31"/>
      <c r="B61" s="27" t="s">
        <v>40</v>
      </c>
      <c r="C61" s="29" t="s">
        <v>39</v>
      </c>
      <c r="D61" s="26">
        <v>335136.2</v>
      </c>
    </row>
    <row r="62" spans="1:4" x14ac:dyDescent="0.25">
      <c r="A62" s="31"/>
      <c r="B62" s="27" t="s">
        <v>38</v>
      </c>
      <c r="C62" s="28"/>
      <c r="D62" s="26">
        <v>379722.93</v>
      </c>
    </row>
    <row r="63" spans="1:4" x14ac:dyDescent="0.25">
      <c r="A63" s="31"/>
      <c r="B63" s="27" t="s">
        <v>37</v>
      </c>
      <c r="C63" s="13" t="s">
        <v>36</v>
      </c>
      <c r="D63" s="26">
        <v>928784.34</v>
      </c>
    </row>
    <row r="64" spans="1:4" x14ac:dyDescent="0.25">
      <c r="A64" s="31"/>
      <c r="B64" s="27" t="s">
        <v>35</v>
      </c>
      <c r="C64" s="13" t="s">
        <v>34</v>
      </c>
      <c r="D64" s="26">
        <v>360796.27</v>
      </c>
    </row>
    <row r="65" spans="1:4" x14ac:dyDescent="0.25">
      <c r="A65" s="31"/>
      <c r="B65" s="25" t="s">
        <v>49</v>
      </c>
      <c r="C65" s="24"/>
      <c r="D65" s="6">
        <f>SUM(D58:D64)</f>
        <v>4513319.68</v>
      </c>
    </row>
    <row r="66" spans="1:4" ht="15" customHeight="1" x14ac:dyDescent="0.25">
      <c r="A66" s="31" t="s">
        <v>48</v>
      </c>
      <c r="B66" s="27" t="s">
        <v>44</v>
      </c>
      <c r="C66" s="29" t="s">
        <v>43</v>
      </c>
      <c r="D66" s="26">
        <f>838291.6+35192.32</f>
        <v>873483.91999999993</v>
      </c>
    </row>
    <row r="67" spans="1:4" x14ac:dyDescent="0.25">
      <c r="A67" s="31"/>
      <c r="B67" s="27" t="s">
        <v>42</v>
      </c>
      <c r="C67" s="30"/>
      <c r="D67" s="26">
        <f>241093.07+8580.2</f>
        <v>249673.27000000002</v>
      </c>
    </row>
    <row r="68" spans="1:4" x14ac:dyDescent="0.25">
      <c r="A68" s="31"/>
      <c r="B68" s="27" t="s">
        <v>41</v>
      </c>
      <c r="C68" s="28"/>
      <c r="D68" s="26">
        <v>1457539.25</v>
      </c>
    </row>
    <row r="69" spans="1:4" x14ac:dyDescent="0.25">
      <c r="A69" s="31"/>
      <c r="B69" s="27" t="s">
        <v>40</v>
      </c>
      <c r="C69" s="29" t="s">
        <v>39</v>
      </c>
      <c r="D69" s="26">
        <f>341571.52+9754.55</f>
        <v>351326.07</v>
      </c>
    </row>
    <row r="70" spans="1:4" x14ac:dyDescent="0.25">
      <c r="A70" s="31"/>
      <c r="B70" s="27" t="s">
        <v>38</v>
      </c>
      <c r="C70" s="28"/>
      <c r="D70" s="26">
        <f>378300.63+13444.63</f>
        <v>391745.26</v>
      </c>
    </row>
    <row r="71" spans="1:4" x14ac:dyDescent="0.25">
      <c r="A71" s="31"/>
      <c r="B71" s="27" t="s">
        <v>37</v>
      </c>
      <c r="C71" s="13" t="s">
        <v>36</v>
      </c>
      <c r="D71" s="26">
        <f>786966.83+148947.46</f>
        <v>935914.28999999992</v>
      </c>
    </row>
    <row r="72" spans="1:4" ht="15" customHeight="1" x14ac:dyDescent="0.25">
      <c r="A72" s="31"/>
      <c r="B72" s="27" t="s">
        <v>35</v>
      </c>
      <c r="C72" s="13" t="s">
        <v>34</v>
      </c>
      <c r="D72" s="26">
        <v>357468.3</v>
      </c>
    </row>
    <row r="73" spans="1:4" ht="15" customHeight="1" x14ac:dyDescent="0.25">
      <c r="A73" s="31"/>
      <c r="B73" s="25" t="s">
        <v>47</v>
      </c>
      <c r="C73" s="24"/>
      <c r="D73" s="6">
        <f>SUM(D66:D72)</f>
        <v>4617150.3599999994</v>
      </c>
    </row>
    <row r="74" spans="1:4" x14ac:dyDescent="0.25">
      <c r="A74" s="11" t="s">
        <v>46</v>
      </c>
      <c r="B74" s="27" t="s">
        <v>44</v>
      </c>
      <c r="C74" s="29" t="s">
        <v>43</v>
      </c>
      <c r="D74" s="26">
        <v>979045.06</v>
      </c>
    </row>
    <row r="75" spans="1:4" x14ac:dyDescent="0.25">
      <c r="A75" s="11"/>
      <c r="B75" s="27" t="s">
        <v>42</v>
      </c>
      <c r="C75" s="30"/>
      <c r="D75" s="26">
        <v>227754.12</v>
      </c>
    </row>
    <row r="76" spans="1:4" x14ac:dyDescent="0.25">
      <c r="A76" s="11"/>
      <c r="B76" s="27" t="s">
        <v>41</v>
      </c>
      <c r="C76" s="28"/>
      <c r="D76" s="26">
        <v>1414947.98</v>
      </c>
    </row>
    <row r="77" spans="1:4" x14ac:dyDescent="0.25">
      <c r="A77" s="11"/>
      <c r="B77" s="27" t="s">
        <v>40</v>
      </c>
      <c r="C77" s="29" t="s">
        <v>39</v>
      </c>
      <c r="D77" s="26">
        <v>298006.87</v>
      </c>
    </row>
    <row r="78" spans="1:4" x14ac:dyDescent="0.25">
      <c r="A78" s="11"/>
      <c r="B78" s="27" t="s">
        <v>38</v>
      </c>
      <c r="C78" s="28"/>
      <c r="D78" s="26">
        <v>397684.29</v>
      </c>
    </row>
    <row r="79" spans="1:4" ht="15" customHeight="1" x14ac:dyDescent="0.25">
      <c r="A79" s="11"/>
      <c r="B79" s="27" t="s">
        <v>37</v>
      </c>
      <c r="C79" s="13" t="s">
        <v>36</v>
      </c>
      <c r="D79" s="26">
        <v>793278.45</v>
      </c>
    </row>
    <row r="80" spans="1:4" ht="15" customHeight="1" x14ac:dyDescent="0.25">
      <c r="A80" s="11"/>
      <c r="B80" s="27" t="s">
        <v>35</v>
      </c>
      <c r="C80" s="13" t="s">
        <v>34</v>
      </c>
      <c r="D80" s="26">
        <v>332477.53999999998</v>
      </c>
    </row>
    <row r="81" spans="1:4" ht="15" customHeight="1" x14ac:dyDescent="0.25">
      <c r="A81" s="11"/>
      <c r="B81" s="25" t="s">
        <v>33</v>
      </c>
      <c r="C81" s="24"/>
      <c r="D81" s="6">
        <f>SUM(D74:D80)</f>
        <v>4443194.3100000005</v>
      </c>
    </row>
    <row r="82" spans="1:4" ht="15" customHeight="1" x14ac:dyDescent="0.25">
      <c r="A82" s="11" t="s">
        <v>45</v>
      </c>
      <c r="B82" s="27" t="s">
        <v>44</v>
      </c>
      <c r="C82" s="29" t="s">
        <v>43</v>
      </c>
      <c r="D82" s="26">
        <v>979045.06</v>
      </c>
    </row>
    <row r="83" spans="1:4" ht="15.75" customHeight="1" x14ac:dyDescent="0.25">
      <c r="A83" s="11"/>
      <c r="B83" s="27" t="s">
        <v>42</v>
      </c>
      <c r="C83" s="30"/>
      <c r="D83" s="26">
        <v>227754.12</v>
      </c>
    </row>
    <row r="84" spans="1:4" ht="30" hidden="1" customHeight="1" x14ac:dyDescent="0.25">
      <c r="A84" s="11"/>
      <c r="B84" s="27" t="s">
        <v>41</v>
      </c>
      <c r="C84" s="28"/>
      <c r="D84" s="26">
        <v>1414947.98</v>
      </c>
    </row>
    <row r="85" spans="1:4" x14ac:dyDescent="0.25">
      <c r="A85" s="11"/>
      <c r="B85" s="27" t="s">
        <v>40</v>
      </c>
      <c r="C85" s="29" t="s">
        <v>39</v>
      </c>
      <c r="D85" s="26">
        <v>298006.87</v>
      </c>
    </row>
    <row r="86" spans="1:4" x14ac:dyDescent="0.25">
      <c r="A86" s="11"/>
      <c r="B86" s="27" t="s">
        <v>38</v>
      </c>
      <c r="C86" s="28"/>
      <c r="D86" s="26">
        <v>397684.29</v>
      </c>
    </row>
    <row r="87" spans="1:4" ht="15.75" customHeight="1" x14ac:dyDescent="0.25">
      <c r="A87" s="11"/>
      <c r="B87" s="27" t="s">
        <v>37</v>
      </c>
      <c r="C87" s="13" t="s">
        <v>36</v>
      </c>
      <c r="D87" s="26">
        <v>793278.45</v>
      </c>
    </row>
    <row r="88" spans="1:4" ht="18.75" customHeight="1" x14ac:dyDescent="0.25">
      <c r="A88" s="11"/>
      <c r="B88" s="27" t="s">
        <v>35</v>
      </c>
      <c r="C88" s="13" t="s">
        <v>34</v>
      </c>
      <c r="D88" s="26">
        <v>332477.53999999998</v>
      </c>
    </row>
    <row r="89" spans="1:4" x14ac:dyDescent="0.25">
      <c r="A89" s="11"/>
      <c r="B89" s="25" t="s">
        <v>33</v>
      </c>
      <c r="C89" s="24"/>
      <c r="D89" s="6">
        <f>SUM(D82:D88)</f>
        <v>4443194.3100000005</v>
      </c>
    </row>
    <row r="90" spans="1:4" x14ac:dyDescent="0.25">
      <c r="A90" s="8" t="s">
        <v>32</v>
      </c>
      <c r="B90" s="8"/>
      <c r="C90" s="23"/>
      <c r="D90" s="6">
        <f>D65-D81</f>
        <v>70125.36999999918</v>
      </c>
    </row>
    <row r="91" spans="1:4" x14ac:dyDescent="0.25">
      <c r="A91" s="8" t="s">
        <v>31</v>
      </c>
      <c r="B91" s="8"/>
      <c r="C91" s="23"/>
      <c r="D91" s="6">
        <f>D73-D89</f>
        <v>173956.04999999888</v>
      </c>
    </row>
    <row r="92" spans="1:4" ht="15.75" x14ac:dyDescent="0.25">
      <c r="A92" s="22" t="s">
        <v>30</v>
      </c>
      <c r="B92" s="22"/>
      <c r="C92" s="22"/>
      <c r="D92" s="22"/>
    </row>
    <row r="93" spans="1:4" ht="15.75" customHeight="1" x14ac:dyDescent="0.25">
      <c r="A93" s="11" t="s">
        <v>29</v>
      </c>
      <c r="B93" s="10" t="s">
        <v>3</v>
      </c>
      <c r="C93" s="21"/>
      <c r="D93" s="6">
        <f>796695.84+55916.4</f>
        <v>852612.24</v>
      </c>
    </row>
    <row r="94" spans="1:4" ht="28.5" customHeight="1" x14ac:dyDescent="0.25">
      <c r="A94" s="11"/>
      <c r="B94" s="10" t="s">
        <v>28</v>
      </c>
      <c r="C94" s="21"/>
      <c r="D94" s="6">
        <f>828895.28+56688.84</f>
        <v>885584.12</v>
      </c>
    </row>
    <row r="95" spans="1:4" ht="33.75" customHeight="1" x14ac:dyDescent="0.25">
      <c r="A95" s="11"/>
      <c r="B95" s="17" t="s">
        <v>27</v>
      </c>
      <c r="C95" s="21"/>
      <c r="D95" s="6">
        <v>180812.49</v>
      </c>
    </row>
    <row r="96" spans="1:4" ht="16.5" customHeight="1" x14ac:dyDescent="0.25">
      <c r="A96" s="11"/>
      <c r="B96" s="10" t="s">
        <v>26</v>
      </c>
      <c r="C96" s="21"/>
      <c r="D96" s="6">
        <v>5375378.2800000003</v>
      </c>
    </row>
    <row r="97" spans="1:4" ht="16.5" customHeight="1" x14ac:dyDescent="0.25">
      <c r="A97" s="11"/>
      <c r="B97" s="20" t="s">
        <v>25</v>
      </c>
      <c r="C97" s="19"/>
      <c r="D97" s="6">
        <v>142696.07999999999</v>
      </c>
    </row>
    <row r="98" spans="1:4" ht="32.25" customHeight="1" x14ac:dyDescent="0.25">
      <c r="A98" s="11"/>
      <c r="B98" s="10" t="s">
        <v>24</v>
      </c>
      <c r="C98" s="13"/>
      <c r="D98" s="6"/>
    </row>
    <row r="99" spans="1:4" ht="15.75" x14ac:dyDescent="0.25">
      <c r="A99" s="12" t="s">
        <v>23</v>
      </c>
      <c r="B99" s="12"/>
      <c r="C99" s="12"/>
      <c r="D99" s="12"/>
    </row>
    <row r="100" spans="1:4" ht="18.75" x14ac:dyDescent="0.3">
      <c r="A100" s="11" t="s">
        <v>22</v>
      </c>
      <c r="B100" s="10" t="s">
        <v>21</v>
      </c>
      <c r="C100" s="18"/>
      <c r="D100" s="6">
        <v>5</v>
      </c>
    </row>
    <row r="101" spans="1:4" ht="18.75" x14ac:dyDescent="0.3">
      <c r="A101" s="11"/>
      <c r="B101" s="10" t="s">
        <v>20</v>
      </c>
      <c r="C101" s="18"/>
      <c r="D101" s="6">
        <v>1</v>
      </c>
    </row>
    <row r="102" spans="1:4" ht="18.75" x14ac:dyDescent="0.3">
      <c r="A102" s="11"/>
      <c r="B102" s="17" t="s">
        <v>19</v>
      </c>
      <c r="C102" s="18"/>
      <c r="D102" s="6">
        <v>62536.61</v>
      </c>
    </row>
    <row r="103" spans="1:4" ht="18.75" x14ac:dyDescent="0.3">
      <c r="A103" s="11"/>
      <c r="B103" s="17" t="s">
        <v>18</v>
      </c>
      <c r="C103" s="18"/>
      <c r="D103" s="6">
        <v>38227.01</v>
      </c>
    </row>
    <row r="104" spans="1:4" ht="15.75" x14ac:dyDescent="0.25">
      <c r="A104" s="15" t="s">
        <v>17</v>
      </c>
      <c r="B104" s="15"/>
      <c r="C104" s="15"/>
      <c r="D104" s="15"/>
    </row>
    <row r="105" spans="1:4" x14ac:dyDescent="0.25">
      <c r="A105" s="11" t="s">
        <v>16</v>
      </c>
      <c r="B105" s="10" t="s">
        <v>15</v>
      </c>
      <c r="C105" s="16" t="s">
        <v>14</v>
      </c>
      <c r="D105" s="6">
        <v>53310</v>
      </c>
    </row>
    <row r="106" spans="1:4" x14ac:dyDescent="0.25">
      <c r="A106" s="11"/>
      <c r="B106" s="10" t="s">
        <v>13</v>
      </c>
      <c r="C106" s="16"/>
      <c r="D106" s="6">
        <v>63972</v>
      </c>
    </row>
    <row r="107" spans="1:4" x14ac:dyDescent="0.25">
      <c r="A107" s="11"/>
      <c r="B107" s="10" t="s">
        <v>12</v>
      </c>
      <c r="C107" s="16"/>
      <c r="D107" s="6"/>
    </row>
    <row r="108" spans="1:4" ht="15.75" customHeight="1" x14ac:dyDescent="0.25">
      <c r="A108" s="11"/>
      <c r="B108" s="17" t="s">
        <v>11</v>
      </c>
      <c r="C108" s="16" t="s">
        <v>10</v>
      </c>
      <c r="D108" s="6">
        <v>117282</v>
      </c>
    </row>
    <row r="109" spans="1:4" ht="21" customHeight="1" x14ac:dyDescent="0.25">
      <c r="A109" s="15" t="s">
        <v>9</v>
      </c>
      <c r="B109" s="15"/>
      <c r="C109" s="12"/>
      <c r="D109" s="3"/>
    </row>
    <row r="110" spans="1:4" ht="73.5" customHeight="1" x14ac:dyDescent="0.25">
      <c r="A110" s="14" t="s">
        <v>8</v>
      </c>
      <c r="B110" s="10" t="s">
        <v>7</v>
      </c>
      <c r="C110" s="13" t="s">
        <v>6</v>
      </c>
      <c r="D110" s="6">
        <v>11520</v>
      </c>
    </row>
    <row r="111" spans="1:4" ht="15.75" x14ac:dyDescent="0.25">
      <c r="A111" s="12" t="s">
        <v>5</v>
      </c>
      <c r="B111" s="12"/>
      <c r="C111" s="12"/>
      <c r="D111" s="12"/>
    </row>
    <row r="112" spans="1:4" ht="20.25" customHeight="1" x14ac:dyDescent="0.3">
      <c r="A112" s="11" t="s">
        <v>4</v>
      </c>
      <c r="B112" s="10" t="s">
        <v>3</v>
      </c>
      <c r="C112" s="9"/>
      <c r="D112" s="6">
        <v>35080</v>
      </c>
    </row>
    <row r="113" spans="1:4" ht="24" customHeight="1" x14ac:dyDescent="0.3">
      <c r="A113" s="11"/>
      <c r="B113" s="10" t="s">
        <v>2</v>
      </c>
      <c r="C113" s="9"/>
      <c r="D113" s="6">
        <v>35079.599999999999</v>
      </c>
    </row>
    <row r="114" spans="1:4" x14ac:dyDescent="0.25">
      <c r="A114" s="8" t="s">
        <v>1</v>
      </c>
      <c r="B114" s="8"/>
      <c r="C114" s="7"/>
      <c r="D114" s="6">
        <v>696906.22</v>
      </c>
    </row>
    <row r="115" spans="1:4" x14ac:dyDescent="0.25">
      <c r="A115" s="5" t="s">
        <v>0</v>
      </c>
      <c r="C115" s="4"/>
      <c r="D115" s="3"/>
    </row>
  </sheetData>
  <mergeCells count="51">
    <mergeCell ref="C66:C68"/>
    <mergeCell ref="C69:C70"/>
    <mergeCell ref="B73:C73"/>
    <mergeCell ref="A74:A81"/>
    <mergeCell ref="C74:C76"/>
    <mergeCell ref="A1:C1"/>
    <mergeCell ref="A2:C2"/>
    <mergeCell ref="A3:C3"/>
    <mergeCell ref="A4:C4"/>
    <mergeCell ref="A6:C6"/>
    <mergeCell ref="A5:C5"/>
    <mergeCell ref="C61:C62"/>
    <mergeCell ref="B65:C65"/>
    <mergeCell ref="A54:B54"/>
    <mergeCell ref="A55:B55"/>
    <mergeCell ref="A56:B56"/>
    <mergeCell ref="A82:A89"/>
    <mergeCell ref="C82:C84"/>
    <mergeCell ref="C85:C86"/>
    <mergeCell ref="B89:C89"/>
    <mergeCell ref="A66:A73"/>
    <mergeCell ref="B81:C81"/>
    <mergeCell ref="A7:B7"/>
    <mergeCell ref="A8:A13"/>
    <mergeCell ref="A14:B14"/>
    <mergeCell ref="A15:A20"/>
    <mergeCell ref="A21:B21"/>
    <mergeCell ref="B48:C48"/>
    <mergeCell ref="A57:C57"/>
    <mergeCell ref="A58:A65"/>
    <mergeCell ref="C58:C60"/>
    <mergeCell ref="A93:A98"/>
    <mergeCell ref="A109:C109"/>
    <mergeCell ref="A22:A53"/>
    <mergeCell ref="B22:C22"/>
    <mergeCell ref="B25:C25"/>
    <mergeCell ref="B30:C30"/>
    <mergeCell ref="B35:C35"/>
    <mergeCell ref="B41:C41"/>
    <mergeCell ref="B44:C44"/>
    <mergeCell ref="C77:C78"/>
    <mergeCell ref="A100:A103"/>
    <mergeCell ref="A114:B114"/>
    <mergeCell ref="A90:B90"/>
    <mergeCell ref="A91:B91"/>
    <mergeCell ref="A99:D99"/>
    <mergeCell ref="A111:D111"/>
    <mergeCell ref="A112:A113"/>
    <mergeCell ref="A104:D104"/>
    <mergeCell ref="A105:A108"/>
    <mergeCell ref="A92:D92"/>
  </mergeCells>
  <conditionalFormatting sqref="B93">
    <cfRule type="duplicateValues" dxfId="13" priority="12"/>
  </conditionalFormatting>
  <conditionalFormatting sqref="B95">
    <cfRule type="duplicateValues" dxfId="12" priority="11"/>
  </conditionalFormatting>
  <conditionalFormatting sqref="B112">
    <cfRule type="duplicateValues" dxfId="11" priority="10"/>
  </conditionalFormatting>
  <conditionalFormatting sqref="C107">
    <cfRule type="duplicateValues" dxfId="10" priority="8"/>
  </conditionalFormatting>
  <conditionalFormatting sqref="B105">
    <cfRule type="duplicateValues" dxfId="9" priority="7"/>
  </conditionalFormatting>
  <conditionalFormatting sqref="C105">
    <cfRule type="duplicateValues" dxfId="8" priority="6"/>
  </conditionalFormatting>
  <conditionalFormatting sqref="B106">
    <cfRule type="duplicateValues" dxfId="7" priority="9"/>
  </conditionalFormatting>
  <conditionalFormatting sqref="C106">
    <cfRule type="duplicateValues" dxfId="6" priority="5"/>
  </conditionalFormatting>
  <conditionalFormatting sqref="B108">
    <cfRule type="duplicateValues" dxfId="5" priority="13"/>
  </conditionalFormatting>
  <conditionalFormatting sqref="C108">
    <cfRule type="duplicateValues" dxfId="4" priority="14"/>
  </conditionalFormatting>
  <conditionalFormatting sqref="B100">
    <cfRule type="duplicateValues" dxfId="3" priority="3"/>
  </conditionalFormatting>
  <conditionalFormatting sqref="B103">
    <cfRule type="duplicateValues" dxfId="2" priority="4"/>
  </conditionalFormatting>
  <conditionalFormatting sqref="B102">
    <cfRule type="duplicateValues" dxfId="1" priority="2"/>
  </conditionalFormatting>
  <conditionalFormatting sqref="B97">
    <cfRule type="duplicateValues" dxfId="0" priority="1"/>
  </conditionalFormatting>
  <pageMargins left="0.70866141732283472" right="0" top="0" bottom="0.31496062992125984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2022-03-31T15:56:19Z</dcterms:created>
  <dcterms:modified xsi:type="dcterms:W3CDTF">2022-03-31T15:59:35Z</dcterms:modified>
</cp:coreProperties>
</file>