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8130" tabRatio="880" activeTab="0"/>
  </bookViews>
  <sheets>
    <sheet name="Волгоградская,220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<sst xmlns="http://schemas.openxmlformats.org/spreadsheetml/2006/main" count="19" uniqueCount="19">
  <si>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Адрес:</t>
  </si>
  <si>
    <t>№ п/п</t>
  </si>
  <si>
    <t>Наименование статьи расходов</t>
  </si>
  <si>
    <t>сумма, руб.</t>
  </si>
  <si>
    <t>прочие расходы (сбор и учет платежей, обслуживание орг.техники, кан.товары, связь, услуги банка, другие общехозяйственные расходы)</t>
  </si>
  <si>
    <t>итого:</t>
  </si>
  <si>
    <t>Волгоградская 220</t>
  </si>
  <si>
    <t>на 1 кв.м</t>
  </si>
  <si>
    <t>Амортизация основных средств</t>
  </si>
  <si>
    <t>Эксплуатация (материалы)</t>
  </si>
  <si>
    <t>Ремонт межпанельных швов</t>
  </si>
  <si>
    <t>Заработная плата с налогами</t>
  </si>
  <si>
    <t>Исп. : Богдашева Л.Г.</t>
  </si>
  <si>
    <t>Благоустройство территории</t>
  </si>
  <si>
    <t xml:space="preserve">Поверка приборов учета </t>
  </si>
  <si>
    <t>Транспортные расходы</t>
  </si>
  <si>
    <t>Изготовление стендов и табличек на подъезды</t>
  </si>
  <si>
    <t>Расчистка ливневой канализации кровли от снега</t>
  </si>
  <si>
    <t>Расшифровка расходов  за 2015г. АО "Микрорайон Волгоградский"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</si>
</sst>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000_р_._-;\-* #,##0.00000_р_._-;_-* &quot;-&quot;??_р_._-;_-@_-"/>
    <numFmt numFmtId="173" formatCode="0.00000"/>
    <numFmt numFmtId="174" formatCode="0.0000000"/>
    <numFmt numFmtId="175" formatCode="0.000000"/>
    <numFmt numFmtId="176" formatCode="0.0000"/>
    <numFmt numFmtId="177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8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3" fontId="3" fillId="0" borderId="0" xfId="59" applyFont="1" applyAlignment="1">
      <alignment/>
    </xf>
    <xf numFmtId="0" fontId="4" fillId="0" borderId="0" xfId="0" applyFont="1" applyAlignment="1">
      <alignment/>
    </xf>
    <xf numFmtId="43" fontId="5" fillId="0" borderId="0" xfId="59" applyFont="1" applyAlignment="1">
      <alignment/>
    </xf>
    <xf numFmtId="43" fontId="6" fillId="0" borderId="0" xfId="59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43" fontId="6" fillId="0" borderId="10" xfId="59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43" fontId="7" fillId="0" borderId="10" xfId="59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 horizontal="left"/>
    </xf>
    <xf numFmtId="43" fontId="6" fillId="0" borderId="10" xfId="59" applyFont="1" applyBorder="1" applyAlignment="1">
      <alignment/>
    </xf>
    <xf numFmtId="43" fontId="3" fillId="32" borderId="10" xfId="59" applyFont="1" applyFill="1" applyBorder="1" applyAlignment="1">
      <alignment horizontal="center"/>
    </xf>
    <xf numFmtId="0" fontId="6" fillId="32" borderId="10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A1" sqref="A1"/>
    </sheetView>
  </sheetViews>
  <sheetFormatPr defaultColWidth="9.140625" defaultRowHeight="15"/>
  <cols>
    <col min="1" max="1" width="9.28125" style="7" customWidth="1"/>
    <col min="2" max="2" width="39.57421875" style="16" customWidth="1"/>
    <col min="3" max="3" width="28.140625" style="6" customWidth="1"/>
    <col min="4" max="4" width="18.140625" style="7" bestFit="1" customWidth="1"/>
  </cols>
  <sheetData>
    <row r="1" spans="1:9" ht="18.75">
      <c r="A1" s="1" t="s">
        <v>18</v>
      </c>
      <c r="B1" s="2"/>
      <c r="C1" s="3"/>
      <c r="D1" s="1"/>
      <c r="E1" s="4"/>
      <c r="F1" s="4"/>
      <c r="G1" s="4"/>
      <c r="H1" s="4"/>
      <c r="I1" s="4"/>
    </row>
    <row r="2" spans="1:2" ht="15.75">
      <c r="A2" s="5" t="s">
        <v>0</v>
      </c>
      <c r="B2" s="5" t="s">
        <v>6</v>
      </c>
    </row>
    <row r="3" spans="1:2" ht="15.75">
      <c r="A3" s="5"/>
      <c r="B3" s="5"/>
    </row>
    <row r="4" spans="1:4" ht="15.75">
      <c r="A4" s="8" t="s">
        <v>1</v>
      </c>
      <c r="B4" s="8" t="s">
        <v>2</v>
      </c>
      <c r="C4" s="9" t="s">
        <v>3</v>
      </c>
      <c r="D4" s="8" t="s">
        <v>7</v>
      </c>
    </row>
    <row r="5" spans="1:4" ht="15.75">
      <c r="A5" s="8">
        <v>1</v>
      </c>
      <c r="B5" s="10" t="s">
        <v>11</v>
      </c>
      <c r="C5" s="11">
        <f>570676.03+1.43+29791.51+5213.1</f>
        <v>605682.0700000001</v>
      </c>
      <c r="D5" s="17">
        <f>+C5/6753.3/9</f>
        <v>9.965203349144534</v>
      </c>
    </row>
    <row r="6" spans="1:4" ht="15.75">
      <c r="A6" s="8">
        <v>2</v>
      </c>
      <c r="B6" s="10" t="s">
        <v>8</v>
      </c>
      <c r="C6" s="11">
        <f>24277.83+1489.96</f>
        <v>25767.79</v>
      </c>
      <c r="D6" s="17">
        <f aca="true" t="shared" si="0" ref="D6:D15">+C6/6753.3/9</f>
        <v>0.42395388591914734</v>
      </c>
    </row>
    <row r="7" spans="1:4" ht="15.75">
      <c r="A7" s="8">
        <v>3</v>
      </c>
      <c r="B7" s="12" t="s">
        <v>13</v>
      </c>
      <c r="C7" s="9">
        <f>2540.55</f>
        <v>2540.55</v>
      </c>
      <c r="D7" s="17">
        <f t="shared" si="0"/>
        <v>0.04179931786435274</v>
      </c>
    </row>
    <row r="8" spans="1:4" ht="30.75">
      <c r="A8" s="8">
        <v>4</v>
      </c>
      <c r="B8" s="12" t="s">
        <v>17</v>
      </c>
      <c r="C8" s="9">
        <f>22800</f>
        <v>22800</v>
      </c>
      <c r="D8" s="17">
        <f t="shared" si="0"/>
        <v>0.3751252474099082</v>
      </c>
    </row>
    <row r="9" spans="1:4" ht="15.75">
      <c r="A9" s="8">
        <v>5</v>
      </c>
      <c r="B9" s="12" t="s">
        <v>10</v>
      </c>
      <c r="C9" s="9">
        <f>17964.79+3405.22</f>
        <v>21370.010000000002</v>
      </c>
      <c r="D9" s="17">
        <f t="shared" si="0"/>
        <v>0.3515978196667638</v>
      </c>
    </row>
    <row r="10" spans="1:4" ht="15.75">
      <c r="A10" s="8">
        <v>6</v>
      </c>
      <c r="B10" s="12" t="s">
        <v>14</v>
      </c>
      <c r="C10" s="9">
        <f>19417.86+9.96</f>
        <v>19427.82</v>
      </c>
      <c r="D10" s="17">
        <f t="shared" si="0"/>
        <v>0.3196432361462791</v>
      </c>
    </row>
    <row r="11" spans="1:4" ht="15.75">
      <c r="A11" s="8">
        <v>7</v>
      </c>
      <c r="B11" s="12" t="s">
        <v>15</v>
      </c>
      <c r="C11" s="9">
        <f>6269.87+231.97+62.52+86.12</f>
        <v>6650.4800000000005</v>
      </c>
      <c r="D11" s="17">
        <f t="shared" si="0"/>
        <v>0.10941942786818626</v>
      </c>
    </row>
    <row r="12" spans="1:4" ht="30.75">
      <c r="A12" s="8">
        <v>8</v>
      </c>
      <c r="B12" s="12" t="s">
        <v>16</v>
      </c>
      <c r="C12" s="9">
        <f>5959.46</f>
        <v>5959.46</v>
      </c>
      <c r="D12" s="17">
        <f t="shared" si="0"/>
        <v>0.0980501713565549</v>
      </c>
    </row>
    <row r="13" spans="1:4" ht="15.75">
      <c r="A13" s="8">
        <v>9</v>
      </c>
      <c r="B13" s="19" t="s">
        <v>9</v>
      </c>
      <c r="C13" s="9">
        <f>13175.47+27.21+146.35</f>
        <v>13349.029999999999</v>
      </c>
      <c r="D13" s="17">
        <f t="shared" si="0"/>
        <v>0.21962974479966169</v>
      </c>
    </row>
    <row r="14" spans="1:4" ht="75.75">
      <c r="A14" s="8">
        <v>10</v>
      </c>
      <c r="B14" s="12" t="s">
        <v>4</v>
      </c>
      <c r="C14" s="9">
        <f>6068.15+107739.16+0.65+1.37+0.04+0.14+1103.71+1.08+211.71+367.51+81.97+921.68+37.05+775.19+542.53+370.36+45.88+28.64+662.97+370.18+128.15+10.58+28.14+3.92+11.73</f>
        <v>119512.48999999998</v>
      </c>
      <c r="D14" s="17">
        <f t="shared" si="0"/>
        <v>1.9663224727993058</v>
      </c>
    </row>
    <row r="15" spans="1:9" ht="15.75">
      <c r="A15" s="13"/>
      <c r="B15" s="14" t="s">
        <v>5</v>
      </c>
      <c r="C15" s="18">
        <f>SUM(C5:C14)</f>
        <v>843059.7000000001</v>
      </c>
      <c r="D15" s="17">
        <f t="shared" si="0"/>
        <v>13.870744672974695</v>
      </c>
      <c r="E15" s="15"/>
      <c r="F15" s="15"/>
      <c r="G15" s="15"/>
      <c r="H15" s="15"/>
      <c r="I15" s="15"/>
    </row>
    <row r="18" ht="15.75">
      <c r="B18" s="1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User-01</cp:lastModifiedBy>
  <cp:lastPrinted>2016-03-30T11:08:49Z</cp:lastPrinted>
  <dcterms:created xsi:type="dcterms:W3CDTF">2011-08-17T11:37:09Z</dcterms:created>
  <dcterms:modified xsi:type="dcterms:W3CDTF">2016-03-31T10:30:41Z</dcterms:modified>
  <cp:category/>
  <cp:version/>
  <cp:contentType/>
  <cp:contentStatus/>
</cp:coreProperties>
</file>