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0" yWindow="2085" windowWidth="23235" windowHeight="9585"/>
  </bookViews>
  <sheets>
    <sheet name="80" sheetId="1" r:id="rId1"/>
  </sheets>
  <calcPr calcId="144525"/>
</workbook>
</file>

<file path=xl/calcChain.xml><?xml version="1.0" encoding="utf-8"?>
<calcChain xmlns="http://schemas.openxmlformats.org/spreadsheetml/2006/main">
  <c r="D12" i="1" l="1"/>
  <c r="D13" i="1"/>
  <c r="D14" i="1" s="1"/>
  <c r="D19" i="1"/>
  <c r="D21" i="1" s="1"/>
  <c r="D33" i="1"/>
  <c r="D35" i="1"/>
  <c r="D40" i="1"/>
  <c r="D54" i="1"/>
  <c r="D56" i="1" s="1"/>
  <c r="D67" i="1"/>
  <c r="D68" i="1"/>
  <c r="D69" i="1"/>
  <c r="D71" i="1"/>
  <c r="D72" i="1"/>
  <c r="D73" i="1"/>
  <c r="D75" i="1"/>
  <c r="D83" i="1"/>
  <c r="D91" i="1"/>
  <c r="D92" i="1"/>
  <c r="D93" i="1"/>
  <c r="D95" i="1"/>
  <c r="D96" i="1"/>
  <c r="D99" i="1"/>
  <c r="D57" i="1" l="1"/>
  <c r="D58" i="1"/>
</calcChain>
</file>

<file path=xl/sharedStrings.xml><?xml version="1.0" encoding="utf-8"?>
<sst xmlns="http://schemas.openxmlformats.org/spreadsheetml/2006/main" count="160" uniqueCount="116">
  <si>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</si>
  <si>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</si>
  <si>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Многоступенчатый вертикальный насос</t>
  </si>
  <si>
    <t>Материалы</t>
  </si>
  <si>
    <t>ООО "СК "ЖБК" договор 06/08 от 14.04.2021г.</t>
  </si>
  <si>
    <t>Работы по устройству дополнительных связей в уровне чердачных помещений, руб.</t>
  </si>
  <si>
    <t>Движение денежных средств по статье "Капитальный ремонт за счет ранее накопленных средств"</t>
  </si>
  <si>
    <t>6.Информация по статье "Капитальный ремонт за счет ранее накопленных средств"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</si>
  <si>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</si>
  <si>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</si>
  <si>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</si>
  <si>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</si>
  <si>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</si>
  <si>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5. Информация о ведении претензионно-исковой работы в отношении потребителей-должников</t>
  </si>
  <si>
    <t>Выплачено, руб.</t>
  </si>
  <si>
    <t>Начислено населению за отчетный период, руб</t>
  </si>
  <si>
    <t>Движение денежных средств по статье "Консьерж. Старшие по домам (подъездам)"</t>
  </si>
  <si>
    <t>4. Информация по статье "Консьерж. Старшие по домам (подъездам)"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</si>
  <si>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</si>
  <si>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</si>
  <si>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</si>
  <si>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</si>
  <si>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</si>
  <si>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Движение денежных средств по статье "Капитальный ремонт"</t>
  </si>
  <si>
    <t>3. Информация по статье "Капитальный ремонт" (40705810116540003374)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</si>
  <si>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</si>
  <si>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</si>
  <si>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</si>
  <si>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</si>
  <si>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</si>
  <si>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</si>
  <si>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</si>
  <si>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</si>
  <si>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</si>
  <si>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</si>
  <si>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</si>
  <si>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</si>
  <si>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</si>
  <si>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</si>
  <si>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</si>
  <si>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</si>
  <si>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</si>
  <si>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</si>
  <si>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</si>
  <si>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</si>
  <si>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</si>
  <si>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</si>
  <si>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</si>
  <si>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</si>
  <si>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</si>
  <si>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</si>
  <si>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</si>
  <si>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</si>
  <si>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</si>
  <si>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</si>
  <si>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</si>
  <si>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</si>
  <si>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</si>
  <si>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</si>
  <si>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</si>
  <si>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</si>
  <si>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ООО "Аварийная служба "ДОМОВОЙ"  договор № 172 от 07.04.2021, №233 от 30.04.2021г.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</si>
  <si>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</si>
  <si>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</si>
  <si>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</si>
  <si>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</si>
  <si>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</si>
  <si>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</si>
  <si>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</si>
  <si>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</si>
  <si>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</si>
  <si>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</si>
  <si>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</si>
  <si>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</si>
  <si>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</si>
  <si>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№0602/19 от 01.02.19</t>
  </si>
  <si>
    <t>Расчистка территории спец.техникой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</si>
  <si>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</si>
  <si>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</si>
  <si>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</si>
  <si>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</si>
  <si>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</si>
  <si>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ИП Волкова Н.С. договор №28/09-2020 от 28.09.2020</t>
  </si>
  <si>
    <t>Услуги автовышки</t>
  </si>
  <si>
    <t>УФК по Свердл. обл. ФБУЗ "Центр гигиены  и эпидемиологи в Свердловской области", договор 3565 от 26.04.2021</t>
  </si>
  <si>
    <t xml:space="preserve">Дезинсекция </t>
  </si>
  <si>
    <t>Дератизация</t>
  </si>
  <si>
    <t>Работы по содержанию земельного участка (в.т.ч. клининговые услуги)</t>
  </si>
  <si>
    <t>Ремонт межпанельных швов ООО "Студия комфорта" Договор № 369 от 08.04.2021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</si>
  <si>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</si>
  <si>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</si>
  <si>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</si>
  <si>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</si>
  <si>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</si>
  <si>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</si>
  <si>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</si>
  <si>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</si>
  <si>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</si>
  <si>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</si>
  <si>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</si>
  <si>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</si>
  <si>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</si>
  <si>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</si>
  <si>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</si>
  <si>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</si>
  <si>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</si>
  <si>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</si>
  <si>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</si>
  <si>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</si>
  <si>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</si>
  <si>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</si>
  <si>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- 15426,6 м2, в т.ч. площадь жилых помещений - 13305,9 м2, площадь нежилых помещений - 2120,70 м2</t>
  </si>
  <si>
    <t>по адресу: Свердловская область, г. Екатеринбург,  ул. Репина д.№80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</si>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</sst>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4" fontId="7" fillId="0" borderId="1" xfId="0" applyNumberFormat="1" applyFont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2" fillId="0" borderId="1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7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tabSelected="1" workbookViewId="0">
      <pane ySplit="7" topLeftCell="A74" activePane="bottomLeft" state="frozen"/>
      <selection activeCell="C1" sqref="C1:C1048576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64" style="1" customWidth="1"/>
    <col min="3" max="3" width="50.7109375" style="2" customWidth="1"/>
    <col min="4" max="4" width="12.140625" style="1" customWidth="1"/>
    <col min="5" max="16384" width="9.140625" style="1"/>
  </cols>
  <sheetData>
    <row r="1" spans="1:4" x14ac:dyDescent="0.25">
      <c r="A1" s="56" t="s">
        <v>115</v>
      </c>
      <c r="B1" s="56"/>
      <c r="C1" s="56"/>
      <c r="D1" s="3"/>
    </row>
    <row r="2" spans="1:4" x14ac:dyDescent="0.25">
      <c r="A2" s="57" t="s">
        <v>114</v>
      </c>
      <c r="B2" s="57"/>
      <c r="C2" s="57"/>
      <c r="D2" s="3"/>
    </row>
    <row r="3" spans="1:4" x14ac:dyDescent="0.25">
      <c r="A3" s="56" t="s">
        <v>113</v>
      </c>
      <c r="B3" s="56"/>
      <c r="C3" s="56"/>
      <c r="D3" s="3"/>
    </row>
    <row r="4" spans="1:4" ht="15.75" x14ac:dyDescent="0.25">
      <c r="A4" s="55" t="s">
        <v>112</v>
      </c>
      <c r="B4" s="55"/>
      <c r="C4" s="55"/>
      <c r="D4" s="3"/>
    </row>
    <row r="5" spans="1:4" x14ac:dyDescent="0.25">
      <c r="A5" s="54" t="s">
        <v>111</v>
      </c>
      <c r="B5" s="54"/>
      <c r="C5" s="54"/>
      <c r="D5" s="3"/>
    </row>
    <row r="6" spans="1:4" ht="15.75" x14ac:dyDescent="0.25">
      <c r="A6" s="17" t="s">
        <v>110</v>
      </c>
      <c r="B6" s="17"/>
      <c r="C6" s="17"/>
      <c r="D6" s="53"/>
    </row>
    <row r="7" spans="1:4" x14ac:dyDescent="0.25">
      <c r="A7" s="43" t="s">
        <v>109</v>
      </c>
      <c r="B7" s="42"/>
      <c r="C7" s="41" t="s">
        <v>108</v>
      </c>
      <c r="D7" s="52" t="s">
        <v>107</v>
      </c>
    </row>
    <row r="8" spans="1:4" x14ac:dyDescent="0.25">
      <c r="A8" s="38" t="s">
        <v>106</v>
      </c>
      <c r="B8" s="32" t="s">
        <v>105</v>
      </c>
      <c r="C8" s="32"/>
      <c r="D8" s="30">
        <v>4482674.83</v>
      </c>
    </row>
    <row r="9" spans="1:4" x14ac:dyDescent="0.25">
      <c r="A9" s="37"/>
      <c r="B9" s="32" t="s">
        <v>104</v>
      </c>
      <c r="C9" s="32"/>
      <c r="D9" s="30">
        <v>713997.13</v>
      </c>
    </row>
    <row r="10" spans="1:4" x14ac:dyDescent="0.25">
      <c r="A10" s="37"/>
      <c r="B10" s="32" t="s">
        <v>103</v>
      </c>
      <c r="C10" s="32"/>
      <c r="D10" s="30">
        <v>503652.58</v>
      </c>
    </row>
    <row r="11" spans="1:4" s="47" customFormat="1" x14ac:dyDescent="0.25">
      <c r="A11" s="37"/>
      <c r="B11" s="32" t="s">
        <v>102</v>
      </c>
      <c r="C11" s="32"/>
      <c r="D11" s="30">
        <v>80221.09</v>
      </c>
    </row>
    <row r="12" spans="1:4" s="47" customFormat="1" x14ac:dyDescent="0.25">
      <c r="A12" s="37"/>
      <c r="B12" s="44" t="s">
        <v>95</v>
      </c>
      <c r="C12" s="44"/>
      <c r="D12" s="6">
        <f>SUM(D8:D11)</f>
        <v>5780545.6299999999</v>
      </c>
    </row>
    <row r="13" spans="1:4" s="47" customFormat="1" x14ac:dyDescent="0.25">
      <c r="A13" s="36"/>
      <c r="B13" s="44" t="s">
        <v>50</v>
      </c>
      <c r="C13" s="44"/>
      <c r="D13" s="30">
        <f>D55</f>
        <v>69038.710000000006</v>
      </c>
    </row>
    <row r="14" spans="1:4" s="47" customFormat="1" x14ac:dyDescent="0.25">
      <c r="A14" s="43" t="s">
        <v>101</v>
      </c>
      <c r="B14" s="42"/>
      <c r="C14" s="41"/>
      <c r="D14" s="6">
        <f>D12+D13</f>
        <v>5849584.3399999999</v>
      </c>
    </row>
    <row r="15" spans="1:4" x14ac:dyDescent="0.25">
      <c r="A15" s="38" t="s">
        <v>100</v>
      </c>
      <c r="B15" s="32" t="s">
        <v>99</v>
      </c>
      <c r="C15" s="32"/>
      <c r="D15" s="30">
        <v>4626428.6900000004</v>
      </c>
    </row>
    <row r="16" spans="1:4" s="47" customFormat="1" x14ac:dyDescent="0.25">
      <c r="A16" s="37"/>
      <c r="B16" s="32" t="s">
        <v>98</v>
      </c>
      <c r="C16" s="32"/>
      <c r="D16" s="30">
        <v>709268.05</v>
      </c>
    </row>
    <row r="17" spans="1:4" s="47" customFormat="1" x14ac:dyDescent="0.25">
      <c r="A17" s="37"/>
      <c r="B17" s="32" t="s">
        <v>97</v>
      </c>
      <c r="C17" s="32"/>
      <c r="D17" s="30">
        <v>517281.06</v>
      </c>
    </row>
    <row r="18" spans="1:4" s="47" customFormat="1" ht="30" x14ac:dyDescent="0.25">
      <c r="A18" s="37"/>
      <c r="B18" s="32" t="s">
        <v>96</v>
      </c>
      <c r="C18" s="32"/>
      <c r="D18" s="30">
        <v>79404.679999999993</v>
      </c>
    </row>
    <row r="19" spans="1:4" s="47" customFormat="1" x14ac:dyDescent="0.25">
      <c r="A19" s="37"/>
      <c r="B19" s="44" t="s">
        <v>95</v>
      </c>
      <c r="C19" s="44"/>
      <c r="D19" s="6">
        <f>SUM(D15:D18)</f>
        <v>5932382.4799999995</v>
      </c>
    </row>
    <row r="20" spans="1:4" x14ac:dyDescent="0.25">
      <c r="A20" s="36"/>
      <c r="B20" s="44" t="s">
        <v>50</v>
      </c>
      <c r="C20" s="44"/>
      <c r="D20" s="30">
        <v>72852.53</v>
      </c>
    </row>
    <row r="21" spans="1:4" x14ac:dyDescent="0.25">
      <c r="A21" s="43" t="s">
        <v>94</v>
      </c>
      <c r="B21" s="42"/>
      <c r="C21" s="41"/>
      <c r="D21" s="6">
        <f>D19+D20</f>
        <v>6005235.0099999998</v>
      </c>
    </row>
    <row r="22" spans="1:4" s="47" customFormat="1" x14ac:dyDescent="0.25">
      <c r="A22" s="38" t="s">
        <v>93</v>
      </c>
      <c r="B22" s="46" t="s">
        <v>92</v>
      </c>
      <c r="C22" s="45"/>
      <c r="D22" s="6"/>
    </row>
    <row r="23" spans="1:4" ht="30" x14ac:dyDescent="0.25">
      <c r="A23" s="37"/>
      <c r="B23" s="32" t="s">
        <v>91</v>
      </c>
      <c r="C23" s="50" t="s">
        <v>90</v>
      </c>
      <c r="D23" s="30">
        <v>90744.42</v>
      </c>
    </row>
    <row r="24" spans="1:4" ht="30" x14ac:dyDescent="0.25">
      <c r="A24" s="37"/>
      <c r="B24" s="32" t="s">
        <v>89</v>
      </c>
      <c r="C24" s="50" t="s">
        <v>88</v>
      </c>
      <c r="D24" s="30">
        <v>3200</v>
      </c>
    </row>
    <row r="25" spans="1:4" x14ac:dyDescent="0.25">
      <c r="A25" s="37"/>
      <c r="B25" s="32" t="s">
        <v>55</v>
      </c>
      <c r="C25" s="50"/>
      <c r="D25" s="30">
        <v>192669.86</v>
      </c>
    </row>
    <row r="26" spans="1:4" s="47" customFormat="1" x14ac:dyDescent="0.25">
      <c r="A26" s="37"/>
      <c r="B26" s="46" t="s">
        <v>87</v>
      </c>
      <c r="C26" s="45"/>
      <c r="D26" s="6"/>
    </row>
    <row r="27" spans="1:4" ht="45" x14ac:dyDescent="0.25">
      <c r="A27" s="37"/>
      <c r="B27" s="32" t="s">
        <v>86</v>
      </c>
      <c r="C27" s="50" t="s">
        <v>84</v>
      </c>
      <c r="D27" s="30">
        <v>3447.36</v>
      </c>
    </row>
    <row r="28" spans="1:4" ht="45" x14ac:dyDescent="0.25">
      <c r="A28" s="37"/>
      <c r="B28" s="32" t="s">
        <v>85</v>
      </c>
      <c r="C28" s="50" t="s">
        <v>84</v>
      </c>
      <c r="D28" s="30">
        <v>1436.4</v>
      </c>
    </row>
    <row r="29" spans="1:4" x14ac:dyDescent="0.25">
      <c r="A29" s="37"/>
      <c r="B29" s="32" t="s">
        <v>83</v>
      </c>
      <c r="C29" s="51" t="s">
        <v>82</v>
      </c>
      <c r="D29" s="30">
        <v>7800</v>
      </c>
    </row>
    <row r="30" spans="1:4" ht="30" x14ac:dyDescent="0.25">
      <c r="A30" s="37"/>
      <c r="B30" s="32" t="s">
        <v>81</v>
      </c>
      <c r="C30" s="50" t="s">
        <v>80</v>
      </c>
      <c r="D30" s="30">
        <v>705979.83</v>
      </c>
    </row>
    <row r="31" spans="1:4" x14ac:dyDescent="0.25">
      <c r="A31" s="37"/>
      <c r="B31" s="32" t="s">
        <v>79</v>
      </c>
      <c r="C31" s="50"/>
      <c r="D31" s="30">
        <v>584546.4</v>
      </c>
    </row>
    <row r="32" spans="1:4" s="47" customFormat="1" x14ac:dyDescent="0.25">
      <c r="A32" s="37"/>
      <c r="B32" s="32" t="s">
        <v>78</v>
      </c>
      <c r="C32" s="50" t="s">
        <v>77</v>
      </c>
      <c r="D32" s="30">
        <v>38381.78</v>
      </c>
    </row>
    <row r="33" spans="1:4" x14ac:dyDescent="0.25">
      <c r="A33" s="37"/>
      <c r="B33" s="32" t="s">
        <v>76</v>
      </c>
      <c r="C33" s="50" t="s">
        <v>75</v>
      </c>
      <c r="D33" s="30">
        <f>6633.01+10500</f>
        <v>17133.010000000002</v>
      </c>
    </row>
    <row r="34" spans="1:4" x14ac:dyDescent="0.25">
      <c r="A34" s="37"/>
      <c r="B34" s="46" t="s">
        <v>74</v>
      </c>
      <c r="C34" s="45"/>
      <c r="D34" s="6"/>
    </row>
    <row r="35" spans="1:4" x14ac:dyDescent="0.25">
      <c r="A35" s="37"/>
      <c r="B35" s="32" t="s">
        <v>73</v>
      </c>
      <c r="C35" s="50"/>
      <c r="D35" s="30">
        <f>D10+D11</f>
        <v>583873.67000000004</v>
      </c>
    </row>
    <row r="36" spans="1:4" ht="30" x14ac:dyDescent="0.25">
      <c r="A36" s="37"/>
      <c r="B36" s="32" t="s">
        <v>72</v>
      </c>
      <c r="C36" s="50" t="s">
        <v>71</v>
      </c>
      <c r="D36" s="30">
        <v>6875</v>
      </c>
    </row>
    <row r="37" spans="1:4" x14ac:dyDescent="0.25">
      <c r="A37" s="37"/>
      <c r="B37" s="32" t="s">
        <v>55</v>
      </c>
      <c r="C37" s="50"/>
      <c r="D37" s="30">
        <v>397174.72</v>
      </c>
    </row>
    <row r="38" spans="1:4" s="47" customFormat="1" x14ac:dyDescent="0.25">
      <c r="A38" s="37"/>
      <c r="B38" s="46" t="s">
        <v>70</v>
      </c>
      <c r="C38" s="45"/>
      <c r="D38" s="6"/>
    </row>
    <row r="39" spans="1:4" x14ac:dyDescent="0.25">
      <c r="A39" s="37"/>
      <c r="B39" s="32" t="s">
        <v>69</v>
      </c>
      <c r="C39" s="50" t="s">
        <v>68</v>
      </c>
      <c r="D39" s="30">
        <v>238456.81</v>
      </c>
    </row>
    <row r="40" spans="1:4" s="47" customFormat="1" x14ac:dyDescent="0.25">
      <c r="A40" s="37"/>
      <c r="B40" s="32" t="s">
        <v>67</v>
      </c>
      <c r="C40" s="50" t="s">
        <v>66</v>
      </c>
      <c r="D40" s="30">
        <f>6548+3274</f>
        <v>9822</v>
      </c>
    </row>
    <row r="41" spans="1:4" ht="45" x14ac:dyDescent="0.25">
      <c r="A41" s="37"/>
      <c r="B41" s="32" t="s">
        <v>65</v>
      </c>
      <c r="C41" s="50" t="s">
        <v>64</v>
      </c>
      <c r="D41" s="30">
        <v>1777.98</v>
      </c>
    </row>
    <row r="42" spans="1:4" x14ac:dyDescent="0.25">
      <c r="A42" s="37"/>
      <c r="B42" s="32" t="s">
        <v>55</v>
      </c>
      <c r="C42" s="50"/>
      <c r="D42" s="30">
        <v>106846.55</v>
      </c>
    </row>
    <row r="43" spans="1:4" x14ac:dyDescent="0.25">
      <c r="A43" s="37"/>
      <c r="B43" s="46" t="s">
        <v>63</v>
      </c>
      <c r="C43" s="45"/>
      <c r="D43" s="6"/>
    </row>
    <row r="44" spans="1:4" ht="30" x14ac:dyDescent="0.25">
      <c r="A44" s="37"/>
      <c r="B44" s="49" t="s">
        <v>62</v>
      </c>
      <c r="C44" s="31" t="s">
        <v>61</v>
      </c>
      <c r="D44" s="30">
        <v>9000</v>
      </c>
    </row>
    <row r="45" spans="1:4" x14ac:dyDescent="0.25">
      <c r="A45" s="37"/>
      <c r="B45" s="32" t="s">
        <v>55</v>
      </c>
      <c r="C45" s="32"/>
      <c r="D45" s="30">
        <v>165458.25</v>
      </c>
    </row>
    <row r="46" spans="1:4" s="47" customFormat="1" x14ac:dyDescent="0.25">
      <c r="A46" s="37"/>
      <c r="B46" s="46" t="s">
        <v>60</v>
      </c>
      <c r="C46" s="45"/>
      <c r="D46" s="6"/>
    </row>
    <row r="47" spans="1:4" s="47" customFormat="1" ht="24" x14ac:dyDescent="0.25">
      <c r="A47" s="37"/>
      <c r="B47" s="32" t="s">
        <v>59</v>
      </c>
      <c r="C47" s="48" t="s">
        <v>58</v>
      </c>
      <c r="D47" s="30">
        <v>8296.25</v>
      </c>
    </row>
    <row r="48" spans="1:4" s="47" customFormat="1" x14ac:dyDescent="0.25">
      <c r="A48" s="37"/>
      <c r="B48" s="32" t="s">
        <v>57</v>
      </c>
      <c r="C48" s="32"/>
      <c r="D48" s="30">
        <v>66715.960000000006</v>
      </c>
    </row>
    <row r="49" spans="1:4" s="47" customFormat="1" x14ac:dyDescent="0.25">
      <c r="A49" s="37"/>
      <c r="B49" s="32" t="s">
        <v>55</v>
      </c>
      <c r="C49" s="32"/>
      <c r="D49" s="30">
        <v>93492.6</v>
      </c>
    </row>
    <row r="50" spans="1:4" x14ac:dyDescent="0.25">
      <c r="A50" s="37"/>
      <c r="B50" s="46" t="s">
        <v>56</v>
      </c>
      <c r="C50" s="45"/>
      <c r="D50" s="6"/>
    </row>
    <row r="51" spans="1:4" x14ac:dyDescent="0.25">
      <c r="A51" s="37"/>
      <c r="B51" s="32" t="s">
        <v>55</v>
      </c>
      <c r="C51" s="32"/>
      <c r="D51" s="30">
        <v>1026563.79</v>
      </c>
    </row>
    <row r="52" spans="1:4" x14ac:dyDescent="0.25">
      <c r="A52" s="37"/>
      <c r="B52" s="32" t="s">
        <v>54</v>
      </c>
      <c r="C52" s="32"/>
      <c r="D52" s="30">
        <v>65415.78</v>
      </c>
    </row>
    <row r="53" spans="1:4" ht="30" x14ac:dyDescent="0.25">
      <c r="A53" s="37"/>
      <c r="B53" s="32" t="s">
        <v>53</v>
      </c>
      <c r="C53" s="32" t="s">
        <v>52</v>
      </c>
      <c r="D53" s="30">
        <v>443273.25</v>
      </c>
    </row>
    <row r="54" spans="1:4" x14ac:dyDescent="0.25">
      <c r="A54" s="37"/>
      <c r="B54" s="44" t="s">
        <v>51</v>
      </c>
      <c r="C54" s="32"/>
      <c r="D54" s="6">
        <f>SUM(D23:D53)</f>
        <v>4868381.6700000009</v>
      </c>
    </row>
    <row r="55" spans="1:4" x14ac:dyDescent="0.25">
      <c r="A55" s="36"/>
      <c r="B55" s="44" t="s">
        <v>50</v>
      </c>
      <c r="C55" s="32" t="s">
        <v>49</v>
      </c>
      <c r="D55" s="6">
        <v>69038.710000000006</v>
      </c>
    </row>
    <row r="56" spans="1:4" x14ac:dyDescent="0.25">
      <c r="A56" s="43" t="s">
        <v>48</v>
      </c>
      <c r="B56" s="42"/>
      <c r="C56" s="41"/>
      <c r="D56" s="6">
        <f>D54+D55</f>
        <v>4937420.3800000008</v>
      </c>
    </row>
    <row r="57" spans="1:4" ht="17.25" customHeight="1" x14ac:dyDescent="0.25">
      <c r="A57" s="9" t="s">
        <v>47</v>
      </c>
      <c r="B57" s="8"/>
      <c r="C57" s="40"/>
      <c r="D57" s="6">
        <f>D14-D56</f>
        <v>912163.95999999903</v>
      </c>
    </row>
    <row r="58" spans="1:4" ht="15" customHeight="1" x14ac:dyDescent="0.25">
      <c r="A58" s="9" t="s">
        <v>46</v>
      </c>
      <c r="B58" s="8"/>
      <c r="C58" s="40"/>
      <c r="D58" s="6">
        <f>D21-D56</f>
        <v>1067814.629999999</v>
      </c>
    </row>
    <row r="59" spans="1:4" ht="15.75" x14ac:dyDescent="0.25">
      <c r="A59" s="23" t="s">
        <v>45</v>
      </c>
      <c r="B59" s="23"/>
      <c r="C59" s="23"/>
      <c r="D59" s="39"/>
    </row>
    <row r="60" spans="1:4" x14ac:dyDescent="0.25">
      <c r="A60" s="38" t="s">
        <v>44</v>
      </c>
      <c r="B60" s="32" t="s">
        <v>38</v>
      </c>
      <c r="C60" s="34" t="s">
        <v>37</v>
      </c>
      <c r="D60" s="30">
        <v>1632033.86</v>
      </c>
    </row>
    <row r="61" spans="1:4" x14ac:dyDescent="0.25">
      <c r="A61" s="37"/>
      <c r="B61" s="32" t="s">
        <v>36</v>
      </c>
      <c r="C61" s="35"/>
      <c r="D61" s="30">
        <v>453666.77</v>
      </c>
    </row>
    <row r="62" spans="1:4" x14ac:dyDescent="0.25">
      <c r="A62" s="37"/>
      <c r="B62" s="32" t="s">
        <v>35</v>
      </c>
      <c r="C62" s="33"/>
      <c r="D62" s="30">
        <v>3005490.35</v>
      </c>
    </row>
    <row r="63" spans="1:4" x14ac:dyDescent="0.25">
      <c r="A63" s="37"/>
      <c r="B63" s="32" t="s">
        <v>34</v>
      </c>
      <c r="C63" s="34" t="s">
        <v>33</v>
      </c>
      <c r="D63" s="30">
        <v>597534.12</v>
      </c>
    </row>
    <row r="64" spans="1:4" x14ac:dyDescent="0.25">
      <c r="A64" s="37"/>
      <c r="B64" s="32" t="s">
        <v>32</v>
      </c>
      <c r="C64" s="33"/>
      <c r="D64" s="30">
        <v>707453.94</v>
      </c>
    </row>
    <row r="65" spans="1:4" x14ac:dyDescent="0.25">
      <c r="A65" s="37"/>
      <c r="B65" s="32" t="s">
        <v>31</v>
      </c>
      <c r="C65" s="31" t="s">
        <v>30</v>
      </c>
      <c r="D65" s="30">
        <v>2352698.91</v>
      </c>
    </row>
    <row r="66" spans="1:4" x14ac:dyDescent="0.25">
      <c r="A66" s="37"/>
      <c r="B66" s="32" t="s">
        <v>29</v>
      </c>
      <c r="C66" s="31" t="s">
        <v>28</v>
      </c>
      <c r="D66" s="30">
        <v>668466.09</v>
      </c>
    </row>
    <row r="67" spans="1:4" x14ac:dyDescent="0.25">
      <c r="A67" s="36"/>
      <c r="B67" s="29" t="s">
        <v>43</v>
      </c>
      <c r="C67" s="28"/>
      <c r="D67" s="6">
        <f>SUM(D60:D66)</f>
        <v>9417344.040000001</v>
      </c>
    </row>
    <row r="68" spans="1:4" x14ac:dyDescent="0.25">
      <c r="A68" s="38" t="s">
        <v>42</v>
      </c>
      <c r="B68" s="32" t="s">
        <v>38</v>
      </c>
      <c r="C68" s="34" t="s">
        <v>37</v>
      </c>
      <c r="D68" s="30">
        <f>1680273.28+912.46+64200.69</f>
        <v>1745386.43</v>
      </c>
    </row>
    <row r="69" spans="1:4" x14ac:dyDescent="0.25">
      <c r="A69" s="37"/>
      <c r="B69" s="32" t="s">
        <v>36</v>
      </c>
      <c r="C69" s="35"/>
      <c r="D69" s="30">
        <f>466505.48+223.26+15646.64</f>
        <v>482375.38</v>
      </c>
    </row>
    <row r="70" spans="1:4" x14ac:dyDescent="0.25">
      <c r="A70" s="37"/>
      <c r="B70" s="32" t="s">
        <v>35</v>
      </c>
      <c r="C70" s="33"/>
      <c r="D70" s="30">
        <v>3157792.16</v>
      </c>
    </row>
    <row r="71" spans="1:4" x14ac:dyDescent="0.25">
      <c r="A71" s="37"/>
      <c r="B71" s="32" t="s">
        <v>34</v>
      </c>
      <c r="C71" s="34" t="s">
        <v>33</v>
      </c>
      <c r="D71" s="30">
        <f>620993.69+3275.01+17802.17</f>
        <v>642070.87</v>
      </c>
    </row>
    <row r="72" spans="1:4" x14ac:dyDescent="0.25">
      <c r="A72" s="37"/>
      <c r="B72" s="32" t="s">
        <v>32</v>
      </c>
      <c r="C72" s="33"/>
      <c r="D72" s="30">
        <f>722074.91+2466.67+25228.24</f>
        <v>749769.82000000007</v>
      </c>
    </row>
    <row r="73" spans="1:4" x14ac:dyDescent="0.25">
      <c r="A73" s="37"/>
      <c r="B73" s="32" t="s">
        <v>31</v>
      </c>
      <c r="C73" s="31" t="s">
        <v>30</v>
      </c>
      <c r="D73" s="30">
        <f>2095698.94+394403.32</f>
        <v>2490102.2599999998</v>
      </c>
    </row>
    <row r="74" spans="1:4" x14ac:dyDescent="0.25">
      <c r="A74" s="37"/>
      <c r="B74" s="32" t="s">
        <v>29</v>
      </c>
      <c r="C74" s="31" t="s">
        <v>28</v>
      </c>
      <c r="D74" s="30">
        <v>684803.26</v>
      </c>
    </row>
    <row r="75" spans="1:4" x14ac:dyDescent="0.25">
      <c r="A75" s="36"/>
      <c r="B75" s="29" t="s">
        <v>41</v>
      </c>
      <c r="C75" s="28"/>
      <c r="D75" s="6">
        <f>SUM(D68:D74)</f>
        <v>9952300.1800000016</v>
      </c>
    </row>
    <row r="76" spans="1:4" x14ac:dyDescent="0.25">
      <c r="A76" s="22" t="s">
        <v>40</v>
      </c>
      <c r="B76" s="32" t="s">
        <v>38</v>
      </c>
      <c r="C76" s="34" t="s">
        <v>37</v>
      </c>
      <c r="D76" s="30">
        <v>1719286.6</v>
      </c>
    </row>
    <row r="77" spans="1:4" x14ac:dyDescent="0.25">
      <c r="A77" s="21"/>
      <c r="B77" s="32" t="s">
        <v>36</v>
      </c>
      <c r="C77" s="35"/>
      <c r="D77" s="30">
        <v>402204.03</v>
      </c>
    </row>
    <row r="78" spans="1:4" x14ac:dyDescent="0.25">
      <c r="A78" s="21"/>
      <c r="B78" s="32" t="s">
        <v>35</v>
      </c>
      <c r="C78" s="33"/>
      <c r="D78" s="30">
        <v>3005490.35</v>
      </c>
    </row>
    <row r="79" spans="1:4" x14ac:dyDescent="0.25">
      <c r="A79" s="21"/>
      <c r="B79" s="32" t="s">
        <v>34</v>
      </c>
      <c r="C79" s="34" t="s">
        <v>33</v>
      </c>
      <c r="D79" s="30">
        <v>547962.42000000004</v>
      </c>
    </row>
    <row r="80" spans="1:4" x14ac:dyDescent="0.25">
      <c r="A80" s="21"/>
      <c r="B80" s="32" t="s">
        <v>32</v>
      </c>
      <c r="C80" s="33"/>
      <c r="D80" s="30">
        <v>715528.25</v>
      </c>
    </row>
    <row r="81" spans="1:4" x14ac:dyDescent="0.25">
      <c r="A81" s="21"/>
      <c r="B81" s="32" t="s">
        <v>31</v>
      </c>
      <c r="C81" s="31" t="s">
        <v>30</v>
      </c>
      <c r="D81" s="30">
        <v>1634444.04</v>
      </c>
    </row>
    <row r="82" spans="1:4" x14ac:dyDescent="0.25">
      <c r="A82" s="21"/>
      <c r="B82" s="32" t="s">
        <v>29</v>
      </c>
      <c r="C82" s="31" t="s">
        <v>28</v>
      </c>
      <c r="D82" s="30">
        <v>559645.44999999995</v>
      </c>
    </row>
    <row r="83" spans="1:4" x14ac:dyDescent="0.25">
      <c r="A83" s="20"/>
      <c r="B83" s="29" t="s">
        <v>27</v>
      </c>
      <c r="C83" s="28"/>
      <c r="D83" s="6">
        <f>SUM(D76:D82)</f>
        <v>8584561.1400000006</v>
      </c>
    </row>
    <row r="84" spans="1:4" x14ac:dyDescent="0.25">
      <c r="A84" s="22" t="s">
        <v>39</v>
      </c>
      <c r="B84" s="32" t="s">
        <v>38</v>
      </c>
      <c r="C84" s="34" t="s">
        <v>37</v>
      </c>
      <c r="D84" s="30">
        <v>1719286.6</v>
      </c>
    </row>
    <row r="85" spans="1:4" x14ac:dyDescent="0.25">
      <c r="A85" s="21"/>
      <c r="B85" s="32" t="s">
        <v>36</v>
      </c>
      <c r="C85" s="35"/>
      <c r="D85" s="30">
        <v>402204.03</v>
      </c>
    </row>
    <row r="86" spans="1:4" x14ac:dyDescent="0.25">
      <c r="A86" s="21"/>
      <c r="B86" s="32" t="s">
        <v>35</v>
      </c>
      <c r="C86" s="33"/>
      <c r="D86" s="30">
        <v>3005490.35</v>
      </c>
    </row>
    <row r="87" spans="1:4" x14ac:dyDescent="0.25">
      <c r="A87" s="21"/>
      <c r="B87" s="32" t="s">
        <v>34</v>
      </c>
      <c r="C87" s="34" t="s">
        <v>33</v>
      </c>
      <c r="D87" s="30">
        <v>547962.42000000004</v>
      </c>
    </row>
    <row r="88" spans="1:4" x14ac:dyDescent="0.25">
      <c r="A88" s="21"/>
      <c r="B88" s="32" t="s">
        <v>32</v>
      </c>
      <c r="C88" s="33"/>
      <c r="D88" s="30">
        <v>715528.25</v>
      </c>
    </row>
    <row r="89" spans="1:4" x14ac:dyDescent="0.25">
      <c r="A89" s="21"/>
      <c r="B89" s="32" t="s">
        <v>31</v>
      </c>
      <c r="C89" s="31" t="s">
        <v>30</v>
      </c>
      <c r="D89" s="30">
        <v>1634444.04</v>
      </c>
    </row>
    <row r="90" spans="1:4" ht="15.75" customHeight="1" x14ac:dyDescent="0.25">
      <c r="A90" s="21"/>
      <c r="B90" s="32" t="s">
        <v>29</v>
      </c>
      <c r="C90" s="31" t="s">
        <v>28</v>
      </c>
      <c r="D90" s="30">
        <v>559645.44999999995</v>
      </c>
    </row>
    <row r="91" spans="1:4" x14ac:dyDescent="0.25">
      <c r="A91" s="20"/>
      <c r="B91" s="29" t="s">
        <v>27</v>
      </c>
      <c r="C91" s="28"/>
      <c r="D91" s="6">
        <f>SUM(D84:D90)</f>
        <v>8584561.1400000006</v>
      </c>
    </row>
    <row r="92" spans="1:4" x14ac:dyDescent="0.25">
      <c r="A92" s="9" t="s">
        <v>26</v>
      </c>
      <c r="B92" s="8"/>
      <c r="C92" s="27"/>
      <c r="D92" s="6">
        <f>D67-D83</f>
        <v>832782.90000000037</v>
      </c>
    </row>
    <row r="93" spans="1:4" x14ac:dyDescent="0.25">
      <c r="A93" s="9" t="s">
        <v>25</v>
      </c>
      <c r="B93" s="8"/>
      <c r="C93" s="27"/>
      <c r="D93" s="6">
        <f>D75-D91</f>
        <v>1367739.040000001</v>
      </c>
    </row>
    <row r="94" spans="1:4" ht="15.75" customHeight="1" x14ac:dyDescent="0.25">
      <c r="A94" s="23" t="s">
        <v>24</v>
      </c>
      <c r="B94" s="23"/>
      <c r="C94" s="23"/>
      <c r="D94" s="23"/>
    </row>
    <row r="95" spans="1:4" x14ac:dyDescent="0.25">
      <c r="A95" s="15" t="s">
        <v>23</v>
      </c>
      <c r="B95" s="14" t="s">
        <v>15</v>
      </c>
      <c r="C95" s="25"/>
      <c r="D95" s="6">
        <f>1615298.35+257283.36</f>
        <v>1872581.71</v>
      </c>
    </row>
    <row r="96" spans="1:4" x14ac:dyDescent="0.25">
      <c r="A96" s="15"/>
      <c r="B96" s="14" t="s">
        <v>22</v>
      </c>
      <c r="C96" s="25"/>
      <c r="D96" s="6">
        <f>2002670.31+355743.54</f>
        <v>2358413.85</v>
      </c>
    </row>
    <row r="97" spans="1:4" ht="30" x14ac:dyDescent="0.25">
      <c r="A97" s="15"/>
      <c r="B97" s="19" t="s">
        <v>21</v>
      </c>
      <c r="C97" s="25"/>
      <c r="D97" s="6">
        <v>558117.87</v>
      </c>
    </row>
    <row r="98" spans="1:4" ht="30" x14ac:dyDescent="0.25">
      <c r="A98" s="15"/>
      <c r="B98" s="14" t="s">
        <v>20</v>
      </c>
      <c r="C98" s="25"/>
      <c r="D98" s="6">
        <v>11857694.24</v>
      </c>
    </row>
    <row r="99" spans="1:4" x14ac:dyDescent="0.25">
      <c r="A99" s="15"/>
      <c r="B99" s="26" t="s">
        <v>19</v>
      </c>
      <c r="C99" s="25"/>
      <c r="D99" s="6">
        <f>195395.65+105107.54</f>
        <v>300503.19</v>
      </c>
    </row>
    <row r="100" spans="1:4" ht="30" x14ac:dyDescent="0.25">
      <c r="A100" s="15"/>
      <c r="B100" s="14" t="s">
        <v>18</v>
      </c>
      <c r="C100" s="25"/>
      <c r="D100" s="6"/>
    </row>
    <row r="101" spans="1:4" ht="15.75" x14ac:dyDescent="0.25">
      <c r="A101" s="16" t="s">
        <v>17</v>
      </c>
      <c r="B101" s="16"/>
      <c r="C101" s="16"/>
      <c r="D101" s="16"/>
    </row>
    <row r="102" spans="1:4" ht="22.5" customHeight="1" x14ac:dyDescent="0.3">
      <c r="A102" s="15" t="s">
        <v>16</v>
      </c>
      <c r="B102" s="14" t="s">
        <v>15</v>
      </c>
      <c r="C102" s="24"/>
      <c r="D102" s="6">
        <v>234041</v>
      </c>
    </row>
    <row r="103" spans="1:4" ht="20.25" customHeight="1" x14ac:dyDescent="0.3">
      <c r="A103" s="15"/>
      <c r="B103" s="14" t="s">
        <v>14</v>
      </c>
      <c r="C103" s="24"/>
      <c r="D103" s="6">
        <v>234040.63</v>
      </c>
    </row>
    <row r="104" spans="1:4" ht="15.75" x14ac:dyDescent="0.25">
      <c r="A104" s="23" t="s">
        <v>13</v>
      </c>
      <c r="B104" s="23"/>
      <c r="C104" s="23"/>
      <c r="D104" s="23"/>
    </row>
    <row r="105" spans="1:4" ht="18.75" x14ac:dyDescent="0.3">
      <c r="A105" s="22" t="s">
        <v>12</v>
      </c>
      <c r="B105" s="14" t="s">
        <v>11</v>
      </c>
      <c r="C105" s="18"/>
      <c r="D105" s="6">
        <v>17</v>
      </c>
    </row>
    <row r="106" spans="1:4" ht="18.75" x14ac:dyDescent="0.3">
      <c r="A106" s="21"/>
      <c r="B106" s="14" t="s">
        <v>10</v>
      </c>
      <c r="C106" s="18"/>
      <c r="D106" s="6">
        <v>42</v>
      </c>
    </row>
    <row r="107" spans="1:4" ht="18.75" x14ac:dyDescent="0.3">
      <c r="A107" s="21"/>
      <c r="B107" s="19" t="s">
        <v>9</v>
      </c>
      <c r="C107" s="18"/>
      <c r="D107" s="6">
        <v>960968.56</v>
      </c>
    </row>
    <row r="108" spans="1:4" ht="18.75" x14ac:dyDescent="0.3">
      <c r="A108" s="20"/>
      <c r="B108" s="19" t="s">
        <v>8</v>
      </c>
      <c r="C108" s="18"/>
      <c r="D108" s="6">
        <v>471768.36</v>
      </c>
    </row>
    <row r="109" spans="1:4" ht="15.75" x14ac:dyDescent="0.25">
      <c r="A109" s="17" t="s">
        <v>7</v>
      </c>
      <c r="B109" s="17"/>
      <c r="C109" s="16"/>
      <c r="D109" s="3"/>
    </row>
    <row r="110" spans="1:4" ht="39" customHeight="1" x14ac:dyDescent="0.25">
      <c r="A110" s="15" t="s">
        <v>6</v>
      </c>
      <c r="B110" s="14" t="s">
        <v>5</v>
      </c>
      <c r="C110" s="13" t="s">
        <v>4</v>
      </c>
      <c r="D110" s="12">
        <v>249732.94</v>
      </c>
    </row>
    <row r="111" spans="1:4" ht="33.75" customHeight="1" x14ac:dyDescent="0.25">
      <c r="A111" s="11"/>
      <c r="B111" s="1" t="s">
        <v>3</v>
      </c>
      <c r="C111" s="10" t="s">
        <v>2</v>
      </c>
      <c r="D111" s="6">
        <v>41572.32</v>
      </c>
    </row>
    <row r="112" spans="1:4" x14ac:dyDescent="0.25">
      <c r="A112" s="9" t="s">
        <v>1</v>
      </c>
      <c r="B112" s="8"/>
      <c r="C112" s="7"/>
      <c r="D112" s="6">
        <v>1165344.3799999999</v>
      </c>
    </row>
    <row r="113" spans="1:4" x14ac:dyDescent="0.25">
      <c r="A113" s="5" t="s">
        <v>0</v>
      </c>
      <c r="C113" s="4"/>
      <c r="D113" s="3"/>
    </row>
  </sheetData>
  <mergeCells count="50">
    <mergeCell ref="A105:A108"/>
    <mergeCell ref="A112:B112"/>
    <mergeCell ref="A92:B92"/>
    <mergeCell ref="A93:B93"/>
    <mergeCell ref="A104:D104"/>
    <mergeCell ref="A101:D101"/>
    <mergeCell ref="A102:A103"/>
    <mergeCell ref="A109:C109"/>
    <mergeCell ref="A94:D94"/>
    <mergeCell ref="A95:A100"/>
    <mergeCell ref="A110:A111"/>
    <mergeCell ref="A68:A75"/>
    <mergeCell ref="C68:C70"/>
    <mergeCell ref="C71:C72"/>
    <mergeCell ref="B75:C75"/>
    <mergeCell ref="A76:A83"/>
    <mergeCell ref="C76:C78"/>
    <mergeCell ref="C79:C80"/>
    <mergeCell ref="B83:C83"/>
    <mergeCell ref="A84:A91"/>
    <mergeCell ref="A56:B56"/>
    <mergeCell ref="A57:B57"/>
    <mergeCell ref="A58:B58"/>
    <mergeCell ref="A59:C59"/>
    <mergeCell ref="A60:A67"/>
    <mergeCell ref="C60:C62"/>
    <mergeCell ref="C63:C64"/>
    <mergeCell ref="B67:C67"/>
    <mergeCell ref="C84:C86"/>
    <mergeCell ref="C87:C88"/>
    <mergeCell ref="B91:C91"/>
    <mergeCell ref="A5:C5"/>
    <mergeCell ref="A22:A55"/>
    <mergeCell ref="B22:C22"/>
    <mergeCell ref="B26:C26"/>
    <mergeCell ref="B34:C34"/>
    <mergeCell ref="B38:C38"/>
    <mergeCell ref="B43:C43"/>
    <mergeCell ref="B50:C50"/>
    <mergeCell ref="A15:A20"/>
    <mergeCell ref="A21:B21"/>
    <mergeCell ref="A7:B7"/>
    <mergeCell ref="A8:A13"/>
    <mergeCell ref="A14:B14"/>
    <mergeCell ref="A1:C1"/>
    <mergeCell ref="A2:C2"/>
    <mergeCell ref="A3:C3"/>
    <mergeCell ref="A4:C4"/>
    <mergeCell ref="A6:C6"/>
    <mergeCell ref="B46:C46"/>
  </mergeCells>
  <conditionalFormatting sqref="B102">
    <cfRule type="duplicateValues" dxfId="7" priority="7"/>
  </conditionalFormatting>
  <conditionalFormatting sqref="C111">
    <cfRule type="duplicateValues" dxfId="6" priority="8"/>
  </conditionalFormatting>
  <conditionalFormatting sqref="B95">
    <cfRule type="duplicateValues" dxfId="5" priority="6"/>
  </conditionalFormatting>
  <conditionalFormatting sqref="B97">
    <cfRule type="duplicateValues" dxfId="4" priority="5"/>
  </conditionalFormatting>
  <conditionalFormatting sqref="B105">
    <cfRule type="duplicateValues" dxfId="3" priority="3"/>
  </conditionalFormatting>
  <conditionalFormatting sqref="B108">
    <cfRule type="duplicateValues" dxfId="2" priority="4"/>
  </conditionalFormatting>
  <conditionalFormatting sqref="B107">
    <cfRule type="duplicateValues" dxfId="1" priority="2"/>
  </conditionalFormatting>
  <conditionalFormatting sqref="B99">
    <cfRule type="duplicateValues" dxfId="0" priority="1"/>
  </conditionalFormatting>
  <pageMargins left="0.70866141732283472" right="0" top="0" bottom="0.19685039370078741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2022-03-31T15:56:49Z</dcterms:created>
  <dcterms:modified xsi:type="dcterms:W3CDTF">2022-03-31T15:59:16Z</dcterms:modified>
</cp:coreProperties>
</file>