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6915" activeTab="0"/>
  </bookViews>
  <sheets>
    <sheet name="63-2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Z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показания передали 50819 квт/ч, а поставщик предъявил 50813 квт/ч
</t>
        </r>
      </text>
    </comment>
  </commentList>
</comments>
</file>

<file path=xl/sharedStrings.xml><?xml version="1.0" encoding="utf-8"?>
<sst xmlns="http://schemas.openxmlformats.org/spreadsheetml/2006/main" count="65" uniqueCount="42">
  <si>
    <t>Адрес</t>
  </si>
  <si>
    <t>№ счётчика</t>
  </si>
  <si>
    <t>Учёт</t>
  </si>
  <si>
    <t>Коэфф-т трансформации</t>
  </si>
  <si>
    <t>д/н</t>
  </si>
  <si>
    <t>Фактич. Потреб-е  январь</t>
  </si>
  <si>
    <t>Фактич. Потреб-е  февраль</t>
  </si>
  <si>
    <t>Фактич. Потреб-е март</t>
  </si>
  <si>
    <t>Фактич. Потреб-е апрель</t>
  </si>
  <si>
    <t>Фактич. Потреб-е май</t>
  </si>
  <si>
    <t>Фактич. Потреб-е июль</t>
  </si>
  <si>
    <t>Фактич. Потреб-е август</t>
  </si>
  <si>
    <t>Фактич. Потреб-е сентябрь</t>
  </si>
  <si>
    <t>Фактич. Потреб-е октябрь</t>
  </si>
  <si>
    <t>Фактич. Потреб-е ноябрь</t>
  </si>
  <si>
    <t>Фактич. Потреб-е декабрь</t>
  </si>
  <si>
    <t>квартиры</t>
  </si>
  <si>
    <t>день</t>
  </si>
  <si>
    <t>ночь</t>
  </si>
  <si>
    <t>лифты</t>
  </si>
  <si>
    <t>Итого</t>
  </si>
  <si>
    <t>Викулова 63/2</t>
  </si>
  <si>
    <t>Фактич. потреб-е июнь</t>
  </si>
  <si>
    <t>684335(вычитаемый из квартир)</t>
  </si>
  <si>
    <t>освещение МОП вычитается из квартирного 685204</t>
  </si>
  <si>
    <t>Показ-ия на 25,12,14</t>
  </si>
  <si>
    <t>Информация по общедомовым приборам учета электроэнергии и фактическом потреблении электроэнергии за 2015год.</t>
  </si>
  <si>
    <t>Показ-ия на 25,01,15</t>
  </si>
  <si>
    <t>Показ-ия на 25,02,15</t>
  </si>
  <si>
    <t>Показ-ия на 25,03,15</t>
  </si>
  <si>
    <t>Показ-ия на 25,04,15</t>
  </si>
  <si>
    <t>Показ-ия на 25,05,15</t>
  </si>
  <si>
    <t>Показ-ия на 25,06,15</t>
  </si>
  <si>
    <t>Показ-ия на 25,07,15</t>
  </si>
  <si>
    <t>Показ-ия на 25,08,15</t>
  </si>
  <si>
    <t>Показ-ия на 25,09,15</t>
  </si>
  <si>
    <t>Показ-ия на 25,10,15</t>
  </si>
  <si>
    <t>Показ-ия на 25,11,15</t>
  </si>
  <si>
    <t>Показ-ия на 25,12,15</t>
  </si>
  <si>
    <t>вычитаемый сч.переведен в расчетный</t>
  </si>
  <si>
    <t>Заменен на новый</t>
  </si>
  <si>
    <t xml:space="preserve">освещение МОП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</si>
</sst>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0" fillId="25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" fillId="24" borderId="11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zoomScalePageLayoutView="0" workbookViewId="0" topLeftCell="A1">
      <pane xSplit="15" ySplit="11" topLeftCell="W15" activePane="bottomRight" state="frozen"/>
      <selection pane="topLeft" activeCell="A1" sqref="A1"/>
      <selection pane="topRight" activeCell="P1" sqref="P1"/>
      <selection pane="bottomLeft" activeCell="A12" sqref="A12"/>
      <selection pane="bottomRight" activeCell="AE15" sqref="AE15"/>
    </sheetView>
  </sheetViews>
  <sheetFormatPr defaultColWidth="9.140625" defaultRowHeight="15"/>
  <cols>
    <col min="2" max="2" width="3.140625" style="0" customWidth="1"/>
    <col min="3" max="3" width="10.57421875" style="0" customWidth="1"/>
    <col min="4" max="4" width="11.28125" style="0" customWidth="1"/>
    <col min="6" max="6" width="4.8515625" style="0" customWidth="1"/>
    <col min="7" max="8" width="0" style="0" hidden="1" customWidth="1"/>
    <col min="9" max="9" width="10.00390625" style="0" hidden="1" customWidth="1"/>
    <col min="10" max="10" width="0" style="0" hidden="1" customWidth="1"/>
    <col min="11" max="11" width="10.00390625" style="0" hidden="1" customWidth="1"/>
    <col min="12" max="12" width="0" style="0" hidden="1" customWidth="1"/>
    <col min="13" max="13" width="9.7109375" style="0" hidden="1" customWidth="1"/>
    <col min="14" max="14" width="0" style="0" hidden="1" customWidth="1"/>
    <col min="15" max="15" width="9.7109375" style="0" hidden="1" customWidth="1"/>
    <col min="17" max="17" width="9.7109375" style="0" customWidth="1"/>
    <col min="21" max="21" width="10.00390625" style="0" customWidth="1"/>
    <col min="23" max="23" width="10.00390625" style="0" customWidth="1"/>
    <col min="25" max="25" width="10.140625" style="0" customWidth="1"/>
    <col min="27" max="27" width="9.8515625" style="0" customWidth="1"/>
    <col min="29" max="29" width="10.00390625" style="0" customWidth="1"/>
    <col min="31" max="31" width="9.8515625" style="0" customWidth="1"/>
  </cols>
  <sheetData>
    <row r="1" spans="1:9" ht="15">
      <c r="A1" s="31" t="s">
        <v>26</v>
      </c>
      <c r="B1" s="31"/>
      <c r="C1" s="32"/>
      <c r="D1" s="32"/>
      <c r="E1" s="32"/>
      <c r="F1" s="32"/>
      <c r="G1" s="32"/>
      <c r="H1" s="32"/>
      <c r="I1" s="32"/>
    </row>
    <row r="2" spans="1:9" ht="24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31" ht="409.5">
      <c r="A3" s="2" t="s">
        <v>0</v>
      </c>
      <c r="B3" s="2"/>
      <c r="C3" s="3" t="s">
        <v>1</v>
      </c>
      <c r="D3" s="4" t="s">
        <v>2</v>
      </c>
      <c r="E3" s="3" t="s">
        <v>3</v>
      </c>
      <c r="F3" s="4" t="s">
        <v>4</v>
      </c>
      <c r="G3" s="3" t="s">
        <v>25</v>
      </c>
      <c r="H3" s="3" t="s">
        <v>27</v>
      </c>
      <c r="I3" s="7" t="s">
        <v>5</v>
      </c>
      <c r="J3" s="3" t="s">
        <v>28</v>
      </c>
      <c r="K3" s="7" t="s">
        <v>6</v>
      </c>
      <c r="L3" s="3" t="s">
        <v>29</v>
      </c>
      <c r="M3" s="7" t="s">
        <v>7</v>
      </c>
      <c r="N3" s="3" t="s">
        <v>30</v>
      </c>
      <c r="O3" s="7" t="s">
        <v>8</v>
      </c>
      <c r="P3" s="3" t="s">
        <v>31</v>
      </c>
      <c r="Q3" s="7" t="s">
        <v>9</v>
      </c>
      <c r="R3" s="3" t="s">
        <v>32</v>
      </c>
      <c r="S3" s="7" t="s">
        <v>22</v>
      </c>
      <c r="T3" s="3" t="s">
        <v>33</v>
      </c>
      <c r="U3" s="7" t="s">
        <v>10</v>
      </c>
      <c r="V3" s="3" t="s">
        <v>34</v>
      </c>
      <c r="W3" s="7" t="s">
        <v>11</v>
      </c>
      <c r="X3" s="3" t="s">
        <v>35</v>
      </c>
      <c r="Y3" s="7" t="s">
        <v>12</v>
      </c>
      <c r="Z3" s="3" t="s">
        <v>36</v>
      </c>
      <c r="AA3" s="7" t="s">
        <v>13</v>
      </c>
      <c r="AB3" s="3" t="s">
        <v>37</v>
      </c>
      <c r="AC3" s="7" t="s">
        <v>14</v>
      </c>
      <c r="AD3" s="3" t="s">
        <v>38</v>
      </c>
      <c r="AE3" s="7" t="s">
        <v>15</v>
      </c>
    </row>
    <row r="4" spans="1:31" ht="15" customHeight="1">
      <c r="A4" s="34" t="s">
        <v>21</v>
      </c>
      <c r="B4" s="29">
        <v>2</v>
      </c>
      <c r="C4" s="20">
        <v>685204</v>
      </c>
      <c r="D4" s="20" t="s">
        <v>16</v>
      </c>
      <c r="E4" s="20">
        <v>40</v>
      </c>
      <c r="F4" s="1" t="s">
        <v>17</v>
      </c>
      <c r="G4" s="1">
        <v>13203</v>
      </c>
      <c r="H4" s="1">
        <v>13287</v>
      </c>
      <c r="I4" s="1">
        <f>(H4-G4)*E4</f>
        <v>3360</v>
      </c>
      <c r="J4" s="1">
        <v>13374</v>
      </c>
      <c r="K4" s="1">
        <f>(J4-H4)*E4</f>
        <v>3480</v>
      </c>
      <c r="L4" s="1">
        <v>13452</v>
      </c>
      <c r="M4" s="1">
        <f>(L4-J4)*E4</f>
        <v>3120</v>
      </c>
      <c r="N4" s="1">
        <v>13496</v>
      </c>
      <c r="O4" s="1">
        <f>(N4-L4)*E4</f>
        <v>1760</v>
      </c>
      <c r="P4" s="1">
        <v>13552</v>
      </c>
      <c r="Q4" s="1">
        <f>(P4-N4)*E4</f>
        <v>2240</v>
      </c>
      <c r="R4" s="1">
        <v>13600</v>
      </c>
      <c r="S4" s="1">
        <f>(R4-P4)*E4</f>
        <v>1920</v>
      </c>
      <c r="T4" s="1">
        <v>13644</v>
      </c>
      <c r="U4" s="1">
        <f>(T4-R4)*E4</f>
        <v>1760</v>
      </c>
      <c r="V4" s="1">
        <v>13693</v>
      </c>
      <c r="W4" s="1">
        <f>(V4-T4)*E4</f>
        <v>1960</v>
      </c>
      <c r="X4" s="1">
        <v>13761</v>
      </c>
      <c r="Y4" s="1">
        <f>(X4-V4)*E4</f>
        <v>2720</v>
      </c>
      <c r="Z4" s="1">
        <v>13824</v>
      </c>
      <c r="AA4" s="1">
        <f>(Z4-X4)*E4</f>
        <v>2520</v>
      </c>
      <c r="AB4" s="16" t="s">
        <v>40</v>
      </c>
      <c r="AC4" s="1">
        <v>0</v>
      </c>
      <c r="AD4" s="1"/>
      <c r="AE4" s="1">
        <v>0</v>
      </c>
    </row>
    <row r="5" spans="1:31" ht="15">
      <c r="A5" s="34"/>
      <c r="B5" s="30"/>
      <c r="C5" s="20"/>
      <c r="D5" s="20"/>
      <c r="E5" s="20"/>
      <c r="F5" s="1" t="s">
        <v>18</v>
      </c>
      <c r="G5" s="1">
        <v>11085</v>
      </c>
      <c r="H5" s="1">
        <v>11165</v>
      </c>
      <c r="I5" s="1">
        <f>(H5-G5)*E4</f>
        <v>3200</v>
      </c>
      <c r="J5" s="1">
        <v>11234</v>
      </c>
      <c r="K5" s="1">
        <f>(J5-H5)*E4</f>
        <v>2760</v>
      </c>
      <c r="L5" s="1">
        <v>11299</v>
      </c>
      <c r="M5" s="1">
        <f>(L5-J5)*E4</f>
        <v>2600</v>
      </c>
      <c r="N5" s="1">
        <v>11335</v>
      </c>
      <c r="O5" s="1">
        <f>(N5-L5)*E4</f>
        <v>1440</v>
      </c>
      <c r="P5" s="1">
        <v>11379</v>
      </c>
      <c r="Q5" s="1">
        <f>(P5-N5)*E4</f>
        <v>1760</v>
      </c>
      <c r="R5" s="1">
        <v>11415</v>
      </c>
      <c r="S5" s="1">
        <f>(R5-P5)*E4</f>
        <v>1440</v>
      </c>
      <c r="T5" s="1">
        <v>11454</v>
      </c>
      <c r="U5" s="1">
        <f>(T5-R5)*E4</f>
        <v>1560</v>
      </c>
      <c r="V5" s="1">
        <v>11489</v>
      </c>
      <c r="W5" s="1">
        <f>(V5-T5)*E4</f>
        <v>1400</v>
      </c>
      <c r="X5" s="1">
        <v>11545</v>
      </c>
      <c r="Y5" s="1">
        <f>(X5-V5)*E4</f>
        <v>2240</v>
      </c>
      <c r="Z5" s="1">
        <v>11604</v>
      </c>
      <c r="AA5" s="1">
        <f>(Z5-X5)*E4</f>
        <v>2360</v>
      </c>
      <c r="AB5" s="17"/>
      <c r="AC5" s="1">
        <v>0</v>
      </c>
      <c r="AD5" s="1"/>
      <c r="AE5" s="1">
        <v>0</v>
      </c>
    </row>
    <row r="6" spans="1:31" ht="15">
      <c r="A6" s="34"/>
      <c r="B6" s="14"/>
      <c r="C6" s="20">
        <v>338090</v>
      </c>
      <c r="D6" s="20" t="s">
        <v>16</v>
      </c>
      <c r="E6" s="20">
        <v>40</v>
      </c>
      <c r="F6" s="1" t="s">
        <v>17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>
        <v>1</v>
      </c>
      <c r="AA6" s="1"/>
      <c r="AB6" s="1">
        <v>257</v>
      </c>
      <c r="AC6" s="1">
        <f>(AB6-Z6)*E6</f>
        <v>10240</v>
      </c>
      <c r="AD6" s="1">
        <v>441</v>
      </c>
      <c r="AE6" s="1">
        <f>(AD6-AB6)*E6</f>
        <v>7360</v>
      </c>
    </row>
    <row r="7" spans="1:31" ht="15">
      <c r="A7" s="34"/>
      <c r="B7" s="14"/>
      <c r="C7" s="20"/>
      <c r="D7" s="20"/>
      <c r="E7" s="20"/>
      <c r="F7" s="1" t="s">
        <v>18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>
        <v>1</v>
      </c>
      <c r="AA7" s="1"/>
      <c r="AB7" s="1">
        <v>74</v>
      </c>
      <c r="AC7" s="1">
        <f>(AB7-Z7)*E6</f>
        <v>2920</v>
      </c>
      <c r="AD7" s="1">
        <v>126</v>
      </c>
      <c r="AE7" s="1">
        <f>(AD7-AB7)*E6</f>
        <v>2080</v>
      </c>
    </row>
    <row r="8" spans="1:31" ht="15" customHeight="1">
      <c r="A8" s="34"/>
      <c r="B8" s="29">
        <v>3</v>
      </c>
      <c r="C8" s="20">
        <v>684963</v>
      </c>
      <c r="D8" s="20" t="s">
        <v>16</v>
      </c>
      <c r="E8" s="20">
        <v>40</v>
      </c>
      <c r="F8" s="1" t="s">
        <v>17</v>
      </c>
      <c r="G8" s="1">
        <v>49174</v>
      </c>
      <c r="H8" s="1">
        <v>49412</v>
      </c>
      <c r="I8" s="1">
        <f>(H8-G8)*E8</f>
        <v>9520</v>
      </c>
      <c r="J8" s="1">
        <v>49412</v>
      </c>
      <c r="K8" s="1">
        <f>(J8-H8)*E8</f>
        <v>0</v>
      </c>
      <c r="L8" s="1">
        <v>49412</v>
      </c>
      <c r="M8" s="1">
        <f>(L8-J8)*E8</f>
        <v>0</v>
      </c>
      <c r="N8" s="1">
        <v>49412</v>
      </c>
      <c r="O8" s="1">
        <f>(N8-L8)*E8</f>
        <v>0</v>
      </c>
      <c r="P8" s="1">
        <v>49554</v>
      </c>
      <c r="Q8" s="1">
        <f>(P8-N8)*E8</f>
        <v>5680</v>
      </c>
      <c r="R8" s="1">
        <v>49787</v>
      </c>
      <c r="S8" s="1">
        <f>(R8-P8)*E8</f>
        <v>9320</v>
      </c>
      <c r="T8" s="1">
        <v>50018</v>
      </c>
      <c r="U8" s="1">
        <f>(T8-R8)*E8</f>
        <v>9240</v>
      </c>
      <c r="V8" s="1">
        <v>50257</v>
      </c>
      <c r="W8" s="1">
        <f>(V8-T8)*E8</f>
        <v>9560</v>
      </c>
      <c r="X8" s="1">
        <v>50530</v>
      </c>
      <c r="Y8" s="1">
        <f>(X8-V8)*E8</f>
        <v>10920</v>
      </c>
      <c r="Z8" s="1">
        <f>50819-6</f>
        <v>50813</v>
      </c>
      <c r="AA8" s="1">
        <f>(Z8-X8)*E8</f>
        <v>11320</v>
      </c>
      <c r="AB8" s="16" t="s">
        <v>40</v>
      </c>
      <c r="AC8" s="1">
        <v>0</v>
      </c>
      <c r="AD8" s="1"/>
      <c r="AE8" s="1">
        <v>0</v>
      </c>
    </row>
    <row r="9" spans="1:31" ht="15">
      <c r="A9" s="34"/>
      <c r="B9" s="30"/>
      <c r="C9" s="20"/>
      <c r="D9" s="20"/>
      <c r="E9" s="20"/>
      <c r="F9" s="1" t="s">
        <v>18</v>
      </c>
      <c r="G9" s="1">
        <v>44330</v>
      </c>
      <c r="H9" s="1">
        <v>44724</v>
      </c>
      <c r="I9" s="1">
        <f>(H9-G9)*E8</f>
        <v>15760</v>
      </c>
      <c r="J9" s="1">
        <v>45069</v>
      </c>
      <c r="K9" s="1">
        <f>(J9-H9)*E8</f>
        <v>13800</v>
      </c>
      <c r="L9" s="1">
        <v>45380</v>
      </c>
      <c r="M9" s="1">
        <f>(L9-J9)*E8</f>
        <v>12440</v>
      </c>
      <c r="N9" s="1">
        <v>45559</v>
      </c>
      <c r="O9" s="1">
        <f>(N9-L9)*E8</f>
        <v>7160</v>
      </c>
      <c r="P9" s="1">
        <v>45786</v>
      </c>
      <c r="Q9" s="1">
        <f>(P9-N9)*E8</f>
        <v>9080</v>
      </c>
      <c r="R9" s="1">
        <v>46009</v>
      </c>
      <c r="S9" s="1">
        <f>(R9-P9)*E8</f>
        <v>8920</v>
      </c>
      <c r="T9" s="1">
        <v>46255</v>
      </c>
      <c r="U9" s="1">
        <f>(T9-R9)*E8</f>
        <v>9840</v>
      </c>
      <c r="V9" s="1">
        <v>46480</v>
      </c>
      <c r="W9" s="1">
        <f>(V9-T9)*E8</f>
        <v>9000</v>
      </c>
      <c r="X9" s="1">
        <v>46790</v>
      </c>
      <c r="Y9" s="1">
        <f>(X9-V9)*E8</f>
        <v>12400</v>
      </c>
      <c r="Z9" s="1">
        <v>47097</v>
      </c>
      <c r="AA9" s="1">
        <f>(Z9-X9)*E8</f>
        <v>12280</v>
      </c>
      <c r="AB9" s="17"/>
      <c r="AC9" s="1">
        <v>0</v>
      </c>
      <c r="AD9" s="1"/>
      <c r="AE9" s="1">
        <v>0</v>
      </c>
    </row>
    <row r="10" spans="1:31" ht="15">
      <c r="A10" s="34"/>
      <c r="B10" s="14"/>
      <c r="C10" s="20">
        <v>338097</v>
      </c>
      <c r="D10" s="20" t="s">
        <v>16</v>
      </c>
      <c r="E10" s="20">
        <v>40</v>
      </c>
      <c r="F10" s="1" t="s">
        <v>17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>
        <v>1</v>
      </c>
      <c r="AA10" s="1"/>
      <c r="AB10" s="1">
        <v>399</v>
      </c>
      <c r="AC10" s="1">
        <f>(AB10-Z10)*E10</f>
        <v>15920</v>
      </c>
      <c r="AD10" s="1">
        <v>677</v>
      </c>
      <c r="AE10" s="1">
        <f>(AD10-AB10)*E10</f>
        <v>11120</v>
      </c>
    </row>
    <row r="11" spans="1:31" ht="15">
      <c r="A11" s="34"/>
      <c r="B11" s="14"/>
      <c r="C11" s="20"/>
      <c r="D11" s="20"/>
      <c r="E11" s="20"/>
      <c r="F11" s="1" t="s">
        <v>18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>
        <v>1</v>
      </c>
      <c r="AA11" s="1"/>
      <c r="AB11" s="1">
        <v>109</v>
      </c>
      <c r="AC11" s="1">
        <f>(AB11-Z11)*E10</f>
        <v>4320</v>
      </c>
      <c r="AD11" s="1">
        <v>186</v>
      </c>
      <c r="AE11" s="1">
        <f>(AD11-AB11)*E10</f>
        <v>3080</v>
      </c>
    </row>
    <row r="12" spans="1:31" ht="15">
      <c r="A12" s="34"/>
      <c r="B12" s="29">
        <v>1</v>
      </c>
      <c r="C12" s="20">
        <v>672137</v>
      </c>
      <c r="D12" s="20" t="s">
        <v>19</v>
      </c>
      <c r="E12" s="20">
        <v>10</v>
      </c>
      <c r="F12" s="1" t="s">
        <v>17</v>
      </c>
      <c r="G12" s="1">
        <v>16097</v>
      </c>
      <c r="H12" s="1">
        <v>16245</v>
      </c>
      <c r="I12" s="1">
        <f>(H12-G12)*E12</f>
        <v>1480</v>
      </c>
      <c r="J12" s="1">
        <v>16417</v>
      </c>
      <c r="K12" s="1">
        <f>(J12-H12)*E12</f>
        <v>1720</v>
      </c>
      <c r="L12" s="1">
        <v>16539</v>
      </c>
      <c r="M12" s="1">
        <f>(L12-J12)*E12</f>
        <v>1220</v>
      </c>
      <c r="N12" s="1">
        <v>16604</v>
      </c>
      <c r="O12" s="1">
        <f>(N12-L12)*E12</f>
        <v>650</v>
      </c>
      <c r="P12" s="1">
        <v>16686</v>
      </c>
      <c r="Q12" s="1">
        <f>(P12-N12)*E12</f>
        <v>820</v>
      </c>
      <c r="R12" s="1">
        <v>16759</v>
      </c>
      <c r="S12" s="1">
        <f>(R12-P12)*E12</f>
        <v>730</v>
      </c>
      <c r="T12" s="1">
        <v>16825</v>
      </c>
      <c r="U12" s="1">
        <f>(T12-R12)*E12</f>
        <v>660</v>
      </c>
      <c r="V12" s="1">
        <v>16901</v>
      </c>
      <c r="W12" s="1">
        <f>(V12-T12)*E12</f>
        <v>760</v>
      </c>
      <c r="X12" s="1">
        <v>16995</v>
      </c>
      <c r="Y12" s="1">
        <f>(X12-V12)*E12</f>
        <v>940</v>
      </c>
      <c r="Z12" s="1">
        <v>17110</v>
      </c>
      <c r="AA12" s="1">
        <f>(Z12-X12)*E12</f>
        <v>1150</v>
      </c>
      <c r="AB12" s="1">
        <v>17110</v>
      </c>
      <c r="AC12" s="1">
        <f>(AB12-Z12)*E12</f>
        <v>0</v>
      </c>
      <c r="AD12" s="1">
        <v>17110</v>
      </c>
      <c r="AE12" s="1">
        <f>(AD12-AB12)*E12</f>
        <v>0</v>
      </c>
    </row>
    <row r="13" spans="1:31" ht="15">
      <c r="A13" s="34"/>
      <c r="B13" s="30"/>
      <c r="C13" s="20"/>
      <c r="D13" s="20"/>
      <c r="E13" s="20"/>
      <c r="F13" s="1" t="s">
        <v>18</v>
      </c>
      <c r="G13" s="1">
        <v>15868</v>
      </c>
      <c r="H13" s="1">
        <v>16077</v>
      </c>
      <c r="I13" s="1">
        <f>(H13-G13)*E12</f>
        <v>2090</v>
      </c>
      <c r="J13" s="1">
        <v>16257</v>
      </c>
      <c r="K13" s="1">
        <f>(J13-H13)*E12</f>
        <v>1800</v>
      </c>
      <c r="L13" s="1">
        <v>16414</v>
      </c>
      <c r="M13" s="1">
        <f>(L13-J13)*E12</f>
        <v>1570</v>
      </c>
      <c r="N13" s="1">
        <v>16496</v>
      </c>
      <c r="O13" s="1">
        <f>(N13-L13)*E12</f>
        <v>820</v>
      </c>
      <c r="P13" s="1">
        <v>16604</v>
      </c>
      <c r="Q13" s="1">
        <f>(P13-N13)*E12</f>
        <v>1080</v>
      </c>
      <c r="R13" s="1">
        <v>16693</v>
      </c>
      <c r="S13" s="1">
        <f>(R13-P13)*E12</f>
        <v>890</v>
      </c>
      <c r="T13" s="1">
        <v>16786</v>
      </c>
      <c r="U13" s="1">
        <f>(T13-R13)*E12</f>
        <v>930</v>
      </c>
      <c r="V13" s="1">
        <v>16893</v>
      </c>
      <c r="W13" s="1">
        <f>(V13-T13)*E12</f>
        <v>1070</v>
      </c>
      <c r="X13" s="1">
        <v>17016</v>
      </c>
      <c r="Y13" s="1">
        <f>(X13-V13)*E12</f>
        <v>1230</v>
      </c>
      <c r="Z13" s="1">
        <v>17176</v>
      </c>
      <c r="AA13" s="1">
        <f>(Z13-X13)*E12</f>
        <v>1600</v>
      </c>
      <c r="AB13" s="1">
        <v>17176</v>
      </c>
      <c r="AC13" s="1">
        <f>(AB13-Z13)*E12</f>
        <v>0</v>
      </c>
      <c r="AD13" s="1">
        <v>17176</v>
      </c>
      <c r="AE13" s="1">
        <f>(AD13-AB13)*E12</f>
        <v>0</v>
      </c>
    </row>
    <row r="14" spans="1:31" ht="15">
      <c r="A14" s="34"/>
      <c r="B14" s="14"/>
      <c r="C14" s="20">
        <v>424511</v>
      </c>
      <c r="D14" s="20" t="s">
        <v>19</v>
      </c>
      <c r="E14" s="20">
        <v>1</v>
      </c>
      <c r="F14" s="1" t="s">
        <v>17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>
        <v>1</v>
      </c>
      <c r="AA14" s="1"/>
      <c r="AB14" s="1">
        <v>895</v>
      </c>
      <c r="AC14" s="1">
        <f>(AB14-Z14)*E14</f>
        <v>894</v>
      </c>
      <c r="AD14" s="1">
        <v>1521</v>
      </c>
      <c r="AE14" s="1">
        <f>(AD14-AB14)*E14</f>
        <v>626</v>
      </c>
    </row>
    <row r="15" spans="1:31" ht="15">
      <c r="A15" s="34"/>
      <c r="B15" s="14"/>
      <c r="C15" s="20"/>
      <c r="D15" s="20"/>
      <c r="E15" s="20"/>
      <c r="F15" s="1" t="s">
        <v>18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>
        <v>1</v>
      </c>
      <c r="AA15" s="1"/>
      <c r="AB15" s="1">
        <v>162</v>
      </c>
      <c r="AC15" s="1">
        <f>(AB15-Z15)*E14</f>
        <v>161</v>
      </c>
      <c r="AD15" s="1">
        <v>276</v>
      </c>
      <c r="AE15" s="1">
        <f>(AD15-AB15)*E14</f>
        <v>114</v>
      </c>
    </row>
    <row r="16" spans="1:31" ht="15">
      <c r="A16" s="34"/>
      <c r="B16" s="29"/>
      <c r="C16" s="35" t="s">
        <v>23</v>
      </c>
      <c r="D16" s="36"/>
      <c r="E16" s="37"/>
      <c r="F16" s="1" t="s">
        <v>17</v>
      </c>
      <c r="G16" s="1"/>
      <c r="H16" s="1"/>
      <c r="I16" s="1">
        <f>-I18</f>
        <v>-858</v>
      </c>
      <c r="J16" s="1"/>
      <c r="K16" s="1">
        <f>-K18</f>
        <v>-804</v>
      </c>
      <c r="L16" s="1"/>
      <c r="M16" s="1">
        <f>-M18</f>
        <v>-750</v>
      </c>
      <c r="N16" s="1"/>
      <c r="O16" s="1">
        <f>-O18</f>
        <v>-240</v>
      </c>
      <c r="P16" s="1"/>
      <c r="Q16" s="1">
        <f>-Q18</f>
        <v>-450</v>
      </c>
      <c r="R16" s="1"/>
      <c r="S16" s="1">
        <f>-S18</f>
        <v>-474</v>
      </c>
      <c r="T16" s="1"/>
      <c r="U16" s="1">
        <f>-U18</f>
        <v>-426</v>
      </c>
      <c r="V16" s="1"/>
      <c r="W16" s="1">
        <f>-W18</f>
        <v>-564</v>
      </c>
      <c r="X16" s="1"/>
      <c r="Y16" s="1">
        <f>-Y18</f>
        <v>-636</v>
      </c>
      <c r="Z16" s="1"/>
      <c r="AA16" s="1">
        <f>-AA18</f>
        <v>0</v>
      </c>
      <c r="AB16" s="1"/>
      <c r="AC16" s="1">
        <v>0</v>
      </c>
      <c r="AD16" s="1"/>
      <c r="AE16" s="1">
        <v>0</v>
      </c>
    </row>
    <row r="17" spans="1:31" ht="15">
      <c r="A17" s="34"/>
      <c r="B17" s="30"/>
      <c r="C17" s="38"/>
      <c r="D17" s="39"/>
      <c r="E17" s="40"/>
      <c r="F17" s="1" t="s">
        <v>18</v>
      </c>
      <c r="G17" s="1"/>
      <c r="H17" s="1"/>
      <c r="I17" s="1">
        <f>-I19</f>
        <v>-1158</v>
      </c>
      <c r="J17" s="1"/>
      <c r="K17" s="1">
        <f>-K19</f>
        <v>-1122</v>
      </c>
      <c r="L17" s="1"/>
      <c r="M17" s="1">
        <f>-M19</f>
        <v>-1086</v>
      </c>
      <c r="N17" s="1"/>
      <c r="O17" s="1">
        <f>-O19</f>
        <v>-468</v>
      </c>
      <c r="P17" s="1"/>
      <c r="Q17" s="1">
        <f>-Q19</f>
        <v>-690</v>
      </c>
      <c r="R17" s="1"/>
      <c r="S17" s="1">
        <f>-S19</f>
        <v>-720</v>
      </c>
      <c r="T17" s="1"/>
      <c r="U17" s="1">
        <f>-U19</f>
        <v>-750</v>
      </c>
      <c r="V17" s="1"/>
      <c r="W17" s="1">
        <f>-W19</f>
        <v>-834</v>
      </c>
      <c r="X17" s="1"/>
      <c r="Y17" s="1">
        <f>-Y19</f>
        <v>-894</v>
      </c>
      <c r="Z17" s="1"/>
      <c r="AA17" s="1">
        <f>-AA19</f>
        <v>0</v>
      </c>
      <c r="AB17" s="1"/>
      <c r="AC17" s="1">
        <v>0</v>
      </c>
      <c r="AD17" s="1"/>
      <c r="AE17" s="1">
        <v>0</v>
      </c>
    </row>
    <row r="18" spans="1:31" ht="39.75" customHeight="1">
      <c r="A18" s="34"/>
      <c r="B18" s="11"/>
      <c r="C18" s="18">
        <v>684335</v>
      </c>
      <c r="D18" s="18" t="s">
        <v>24</v>
      </c>
      <c r="E18" s="20">
        <v>6</v>
      </c>
      <c r="F18" s="1" t="s">
        <v>17</v>
      </c>
      <c r="G18" s="1">
        <v>19758</v>
      </c>
      <c r="H18" s="1">
        <v>19901</v>
      </c>
      <c r="I18" s="1">
        <f>(H18-G18)*E18</f>
        <v>858</v>
      </c>
      <c r="J18" s="1">
        <v>20035</v>
      </c>
      <c r="K18" s="1">
        <f>(J18-H18)*E18</f>
        <v>804</v>
      </c>
      <c r="L18" s="1">
        <v>20160</v>
      </c>
      <c r="M18" s="1">
        <f>(L18-J18)*E18</f>
        <v>750</v>
      </c>
      <c r="N18" s="1">
        <v>20200</v>
      </c>
      <c r="O18" s="1">
        <f>(N18-L18)*E18</f>
        <v>240</v>
      </c>
      <c r="P18" s="1">
        <v>20275</v>
      </c>
      <c r="Q18" s="1">
        <f>(P18-N18)*E18</f>
        <v>450</v>
      </c>
      <c r="R18" s="1">
        <v>20354</v>
      </c>
      <c r="S18" s="1">
        <f>(R18-P18)*E18</f>
        <v>474</v>
      </c>
      <c r="T18" s="1">
        <v>20425</v>
      </c>
      <c r="U18" s="1">
        <f>(T18-R18)*E18</f>
        <v>426</v>
      </c>
      <c r="V18" s="1">
        <v>20519</v>
      </c>
      <c r="W18" s="1">
        <f>(V18-T18)*E18</f>
        <v>564</v>
      </c>
      <c r="X18" s="1">
        <v>20625</v>
      </c>
      <c r="Y18" s="1">
        <f>(X18-V18)*E18</f>
        <v>636</v>
      </c>
      <c r="Z18" s="21" t="s">
        <v>39</v>
      </c>
      <c r="AA18" s="1">
        <v>0</v>
      </c>
      <c r="AB18" s="1"/>
      <c r="AC18" s="1">
        <v>0</v>
      </c>
      <c r="AD18" s="1"/>
      <c r="AE18" s="1">
        <v>0</v>
      </c>
    </row>
    <row r="19" spans="1:31" ht="38.25" customHeight="1">
      <c r="A19" s="34"/>
      <c r="B19" s="12"/>
      <c r="C19" s="19"/>
      <c r="D19" s="19"/>
      <c r="E19" s="20"/>
      <c r="F19" s="1" t="s">
        <v>18</v>
      </c>
      <c r="G19" s="1">
        <v>26199</v>
      </c>
      <c r="H19" s="1">
        <v>26392</v>
      </c>
      <c r="I19" s="1">
        <f>(H19-G19)*E18</f>
        <v>1158</v>
      </c>
      <c r="J19" s="1">
        <v>26579</v>
      </c>
      <c r="K19" s="1">
        <f>(J19-H19)*E18</f>
        <v>1122</v>
      </c>
      <c r="L19" s="1">
        <v>26760</v>
      </c>
      <c r="M19" s="1">
        <f>(L19-J19)*E18</f>
        <v>1086</v>
      </c>
      <c r="N19" s="1">
        <v>26838</v>
      </c>
      <c r="O19" s="1">
        <f>(N19-L19)*E18</f>
        <v>468</v>
      </c>
      <c r="P19" s="1">
        <v>26953</v>
      </c>
      <c r="Q19" s="1">
        <f>(P19-N19)*E18</f>
        <v>690</v>
      </c>
      <c r="R19" s="1">
        <v>27073</v>
      </c>
      <c r="S19" s="1">
        <f>(R19-P19)*E18</f>
        <v>720</v>
      </c>
      <c r="T19" s="1">
        <v>27198</v>
      </c>
      <c r="U19" s="1">
        <f>(T19-R19)*E18</f>
        <v>750</v>
      </c>
      <c r="V19" s="1">
        <v>27337</v>
      </c>
      <c r="W19" s="1">
        <f>(V19-T19)*E18</f>
        <v>834</v>
      </c>
      <c r="X19" s="1">
        <v>27486</v>
      </c>
      <c r="Y19" s="1">
        <f>(X19-V19)*E18</f>
        <v>894</v>
      </c>
      <c r="Z19" s="22"/>
      <c r="AA19" s="1">
        <v>0</v>
      </c>
      <c r="AB19" s="1"/>
      <c r="AC19" s="1">
        <v>0</v>
      </c>
      <c r="AD19" s="1"/>
      <c r="AE19" s="1">
        <v>0</v>
      </c>
    </row>
    <row r="20" spans="1:31" ht="18" customHeight="1">
      <c r="A20" s="34"/>
      <c r="B20" s="15"/>
      <c r="C20" s="18">
        <v>333048</v>
      </c>
      <c r="D20" s="18" t="s">
        <v>41</v>
      </c>
      <c r="E20" s="20">
        <v>1</v>
      </c>
      <c r="F20" s="1" t="s">
        <v>17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3">
        <v>1</v>
      </c>
      <c r="AA20" s="1">
        <v>0</v>
      </c>
      <c r="AB20" s="1">
        <v>1837</v>
      </c>
      <c r="AC20" s="1">
        <f>(AB20-Z20)*E20</f>
        <v>1836</v>
      </c>
      <c r="AD20" s="1">
        <v>3245</v>
      </c>
      <c r="AE20" s="1">
        <f>(AD20-AB20)*E20</f>
        <v>1408</v>
      </c>
    </row>
    <row r="21" spans="1:31" ht="14.25" customHeight="1">
      <c r="A21" s="34"/>
      <c r="B21" s="15"/>
      <c r="C21" s="19"/>
      <c r="D21" s="19"/>
      <c r="E21" s="20"/>
      <c r="F21" s="1" t="s">
        <v>18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3">
        <v>1</v>
      </c>
      <c r="AA21" s="1">
        <v>0</v>
      </c>
      <c r="AB21" s="1">
        <v>1693</v>
      </c>
      <c r="AC21" s="1">
        <f>(AB21-Z21)*E20</f>
        <v>1692</v>
      </c>
      <c r="AD21" s="1">
        <v>2808</v>
      </c>
      <c r="AE21" s="1">
        <f>(AD21-AB21)*E20</f>
        <v>1115</v>
      </c>
    </row>
    <row r="22" spans="1:31" ht="15" customHeight="1">
      <c r="A22" s="34"/>
      <c r="B22" s="8"/>
      <c r="C22" s="23" t="s">
        <v>20</v>
      </c>
      <c r="D22" s="24"/>
      <c r="E22" s="25"/>
      <c r="F22" s="5" t="s">
        <v>17</v>
      </c>
      <c r="G22" s="6">
        <f aca="true" t="shared" si="0" ref="G22:J23">G4+G8+G12+G16+G18</f>
        <v>98232</v>
      </c>
      <c r="H22" s="6">
        <f t="shared" si="0"/>
        <v>98845</v>
      </c>
      <c r="I22" s="6">
        <f t="shared" si="0"/>
        <v>14360</v>
      </c>
      <c r="J22" s="6">
        <f t="shared" si="0"/>
        <v>99238</v>
      </c>
      <c r="K22" s="6">
        <f>K4+K8+K12+K16+K18</f>
        <v>5200</v>
      </c>
      <c r="L22" s="6"/>
      <c r="M22" s="6">
        <f>M4+M8+M12+M16+M18</f>
        <v>4340</v>
      </c>
      <c r="N22" s="6"/>
      <c r="O22" s="6">
        <f>O4+O8+O12+O16+O18</f>
        <v>2410</v>
      </c>
      <c r="P22" s="6"/>
      <c r="Q22" s="6">
        <f>Q4+Q8+Q12+Q16+Q18</f>
        <v>8740</v>
      </c>
      <c r="R22" s="6"/>
      <c r="S22" s="6">
        <f>S4+S8+S12+S16+S18</f>
        <v>11970</v>
      </c>
      <c r="T22" s="6"/>
      <c r="U22" s="6">
        <f>U4+U8+U12+U16+U18</f>
        <v>11660</v>
      </c>
      <c r="V22" s="6"/>
      <c r="W22" s="6">
        <f>W4+W8+W12+W16+W18</f>
        <v>12280</v>
      </c>
      <c r="X22" s="6"/>
      <c r="Y22" s="6">
        <f>Y4+Y8+Y12+Y16+Y18</f>
        <v>14580</v>
      </c>
      <c r="Z22" s="6"/>
      <c r="AA22" s="6">
        <f>AA4+AA8+AA12+AA16+AA18</f>
        <v>14990</v>
      </c>
      <c r="AB22" s="6"/>
      <c r="AC22" s="6">
        <f>AC4+AC6+AC8+AC10+AC12+AC14+AC16+AC18+AC20</f>
        <v>28890</v>
      </c>
      <c r="AD22" s="6"/>
      <c r="AE22" s="6">
        <f>AE4+AE6+AE8+AE10+AE12+AE14+AE16+AE18+AE20</f>
        <v>20514</v>
      </c>
    </row>
    <row r="23" spans="1:31" ht="15">
      <c r="A23" s="34"/>
      <c r="B23" s="9"/>
      <c r="C23" s="26"/>
      <c r="D23" s="27"/>
      <c r="E23" s="28"/>
      <c r="F23" s="5" t="s">
        <v>18</v>
      </c>
      <c r="G23" s="6">
        <f t="shared" si="0"/>
        <v>97482</v>
      </c>
      <c r="H23" s="6">
        <f t="shared" si="0"/>
        <v>98358</v>
      </c>
      <c r="I23" s="6">
        <f t="shared" si="0"/>
        <v>21050</v>
      </c>
      <c r="J23" s="6">
        <f t="shared" si="0"/>
        <v>99139</v>
      </c>
      <c r="K23" s="6">
        <f>K5+K9+K13+K17+K19</f>
        <v>18360</v>
      </c>
      <c r="L23" s="6"/>
      <c r="M23" s="6">
        <f>M5+M9+M13+M17+M19</f>
        <v>16610</v>
      </c>
      <c r="N23" s="6"/>
      <c r="O23" s="6">
        <f>O5+O9+O13+O17+O19</f>
        <v>9420</v>
      </c>
      <c r="P23" s="6"/>
      <c r="Q23" s="6">
        <f>Q5+Q9+Q13+Q17+Q19</f>
        <v>11920</v>
      </c>
      <c r="R23" s="6"/>
      <c r="S23" s="6">
        <f>S5+S9+S13+S17+S19</f>
        <v>11250</v>
      </c>
      <c r="T23" s="6"/>
      <c r="U23" s="6">
        <f>U5+U9+U13+U17+U19</f>
        <v>12330</v>
      </c>
      <c r="V23" s="6"/>
      <c r="W23" s="6">
        <f>W5+W9+W13+W17+W19</f>
        <v>11470</v>
      </c>
      <c r="X23" s="6"/>
      <c r="Y23" s="6">
        <f>Y5+Y9+Y13+Y17+Y19</f>
        <v>15870</v>
      </c>
      <c r="Z23" s="6"/>
      <c r="AA23" s="6">
        <f>AA5+AA9+AA13+AA17+AA19</f>
        <v>16240</v>
      </c>
      <c r="AB23" s="6"/>
      <c r="AC23" s="6">
        <f>AC5+AC7+AC9+AC11+AC13+AC15+AC17+AC19+AC21</f>
        <v>9093</v>
      </c>
      <c r="AD23" s="6"/>
      <c r="AE23" s="6">
        <f>AE5+AE7+AE9+AE11+AE13+AE15+AE17+AE19+AE21</f>
        <v>6389</v>
      </c>
    </row>
    <row r="24" spans="1:2" ht="15" customHeight="1" hidden="1">
      <c r="A24" s="34"/>
      <c r="B24" s="10"/>
    </row>
    <row r="25" spans="1:2" ht="15" hidden="1">
      <c r="A25" s="34"/>
      <c r="B25" s="10"/>
    </row>
    <row r="26" spans="1:2" ht="15" hidden="1">
      <c r="A26" s="34"/>
      <c r="B26" s="10"/>
    </row>
    <row r="27" spans="1:2" ht="15" hidden="1">
      <c r="A27" s="34"/>
      <c r="B27" s="10"/>
    </row>
    <row r="28" spans="1:2" ht="15" hidden="1">
      <c r="A28" s="34"/>
      <c r="B28" s="10"/>
    </row>
    <row r="29" spans="1:2" ht="15" hidden="1">
      <c r="A29" s="34"/>
      <c r="B29" s="10"/>
    </row>
  </sheetData>
  <sheetProtection/>
  <mergeCells count="35">
    <mergeCell ref="A1:I2"/>
    <mergeCell ref="A4:A29"/>
    <mergeCell ref="C4:C5"/>
    <mergeCell ref="D4:D5"/>
    <mergeCell ref="E4:E5"/>
    <mergeCell ref="C8:C9"/>
    <mergeCell ref="C16:E17"/>
    <mergeCell ref="B4:B5"/>
    <mergeCell ref="B8:B9"/>
    <mergeCell ref="C6:C7"/>
    <mergeCell ref="B12:B13"/>
    <mergeCell ref="B16:B17"/>
    <mergeCell ref="D8:D9"/>
    <mergeCell ref="C14:C15"/>
    <mergeCell ref="D14:D15"/>
    <mergeCell ref="E8:E9"/>
    <mergeCell ref="C12:C13"/>
    <mergeCell ref="D12:D13"/>
    <mergeCell ref="E12:E13"/>
    <mergeCell ref="E10:E11"/>
    <mergeCell ref="E14:E15"/>
    <mergeCell ref="C22:E23"/>
    <mergeCell ref="C18:C19"/>
    <mergeCell ref="D18:D19"/>
    <mergeCell ref="E18:E19"/>
    <mergeCell ref="AB4:AB5"/>
    <mergeCell ref="AB8:AB9"/>
    <mergeCell ref="C20:C21"/>
    <mergeCell ref="D20:D21"/>
    <mergeCell ref="E20:E21"/>
    <mergeCell ref="Z18:Z19"/>
    <mergeCell ref="D6:D7"/>
    <mergeCell ref="E6:E7"/>
    <mergeCell ref="C10:C11"/>
    <mergeCell ref="D10:D11"/>
  </mergeCells>
  <printOptions/>
  <pageMargins left="0.5118110236220472" right="0" top="0.7480314960629921" bottom="0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2016-01-18T13:24:26Z</cp:lastPrinted>
  <dcterms:created xsi:type="dcterms:W3CDTF">2012-08-09T05:02:41Z</dcterms:created>
  <dcterms:modified xsi:type="dcterms:W3CDTF">2016-02-01T07:12:32Z</dcterms:modified>
  <cp:category/>
  <cp:version/>
  <cp:contentType/>
  <cp:contentStatus/>
</cp:coreProperties>
</file>