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040" yWindow="2370" windowWidth="22995" windowHeight="9300"/>
  </bookViews>
  <sheets>
    <sheet name="97" sheetId="1" r:id="rId1"/>
  </sheets>
  <calcPr calcId="144525"/>
</workbook>
</file>

<file path=xl/calcChain.xml><?xml version="1.0" encoding="utf-8"?>
<calcChain xmlns="http://schemas.openxmlformats.org/spreadsheetml/2006/main">
  <c r="D12" i="1" l="1"/>
  <c r="D13" i="1"/>
  <c r="D14" i="1" s="1"/>
  <c r="D19" i="1"/>
  <c r="D21" i="1"/>
  <c r="D32" i="1"/>
  <c r="D53" i="1"/>
  <c r="D55" i="1" s="1"/>
  <c r="D57" i="1" s="1"/>
  <c r="D66" i="1"/>
  <c r="D91" i="1" s="1"/>
  <c r="D67" i="1"/>
  <c r="D74" i="1" s="1"/>
  <c r="D92" i="1" s="1"/>
  <c r="D68" i="1"/>
  <c r="D70" i="1"/>
  <c r="D71" i="1"/>
  <c r="D72" i="1"/>
  <c r="D82" i="1"/>
  <c r="D90" i="1"/>
  <c r="D94" i="1"/>
  <c r="D95" i="1"/>
  <c r="D56" i="1" l="1"/>
</calcChain>
</file>

<file path=xl/sharedStrings.xml><?xml version="1.0" encoding="utf-8"?>
<sst xmlns="http://schemas.openxmlformats.org/spreadsheetml/2006/main" count="156" uniqueCount="114">
  <si>
    <t>Исполнитель: экономист Шолохова Н.С.</t>
  </si>
  <si>
    <t>Задолженность населения за жилищно-коммунальные услуги на конец отчетного периода руб.</t>
  </si>
  <si>
    <t>Расход материалов (провод силовой, гильза)</t>
  </si>
  <si>
    <t>ИП Абрамов Алексей Васильевич договор № 300421 от 29.04.2021г.</t>
  </si>
  <si>
    <t>Монтаж оборудования домофонной системы, руб.</t>
  </si>
  <si>
    <t>ООО "ОТИС Лифт", договор № B7TU-2983/2983 от 01.07.2021г.</t>
  </si>
  <si>
    <t>Восстановление работоспособности остановки лифта рег. № 13003, руб.</t>
  </si>
  <si>
    <t>Движение денежных средств по статье "Капитальный ремонт за счет ранее накопленных средств"</t>
  </si>
  <si>
    <t>5.Информация по статье "Капитальный ремонт за счет ранее накопленных средств"</t>
  </si>
  <si>
    <t>Оплачено по результатам претензионно-исковой работы, руб.</t>
  </si>
  <si>
    <t>Взыскано  по результатам претензионно-исковой работы, руб.</t>
  </si>
  <si>
    <t>Предъявлено ко взысканию, шт.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</si>
  <si>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</si>
  <si>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</si>
  <si>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</si>
  <si>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Монтаж и поставка металлических входных дверей, ООО "Техно-Строй" договор 01/04 от 01.04.2021г.</t>
  </si>
  <si>
    <t>Израсходовано средств на капитальный ремонт со специального счета, руб.</t>
  </si>
  <si>
    <t>в т.ч. банковский процент на неснижаемый остаток, руб.</t>
  </si>
  <si>
    <t>Остаток средств на специальном счете на конец отчетного периода:</t>
  </si>
  <si>
    <t>Задолженность по статье "Капитальный ремонт" на конец отчетного периода нарастающим итогом, руб.</t>
  </si>
  <si>
    <t>Оплачено населением за отчетный период, руб.</t>
  </si>
  <si>
    <t>Начислено населению за отчетный период, руб</t>
  </si>
  <si>
    <t>Движение денежных средств по статье "Капитальный ремонт"</t>
  </si>
  <si>
    <t>3. Информация по статье "Капитальный ремонт" (40705810816540001935)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</si>
  <si>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</si>
  <si>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</si>
  <si>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</si>
  <si>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</si>
  <si>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</si>
  <si>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</si>
  <si>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</si>
  <si>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</si>
  <si>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</si>
  <si>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</si>
  <si>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</si>
  <si>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</si>
  <si>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</si>
  <si>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</si>
  <si>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</si>
  <si>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</si>
  <si>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</si>
  <si>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</si>
  <si>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</si>
  <si>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</si>
  <si>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</si>
  <si>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</si>
  <si>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</si>
  <si>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</si>
  <si>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</si>
  <si>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</si>
  <si>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</si>
  <si>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</si>
  <si>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</si>
  <si>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</si>
  <si>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</si>
  <si>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</si>
  <si>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</si>
  <si>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 xml:space="preserve">ООО"Единый расчетный центр" договор  № ПД - 15/1 от 15.12.2011г. </t>
  </si>
  <si>
    <t>Печать квитанций и упаковка в конверты</t>
  </si>
  <si>
    <t>Расходы по РКЦ и паспорт. столу</t>
  </si>
  <si>
    <t>ООО "Аварийная служба "ДОМОВОЙ"  договор № 578 от 02.09.2021г.</t>
  </si>
  <si>
    <t>Аварийные работы в системе ХВС, ГВС и отопления в ночное и утреннее время</t>
  </si>
  <si>
    <t>Аварийные работы на внутридомовых инженерных системах МКД</t>
  </si>
  <si>
    <t>Филиал АО "Объединенная страховая компания" в г. Екатеринбург Свердловской области, Договор страхования №oskx12151236860000</t>
  </si>
  <si>
    <t>Страхование лифтов</t>
  </si>
  <si>
    <t>ИКЦ УралЛифт №943 от 29.12.2020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</si>
  <si>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</si>
  <si>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</si>
  <si>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</si>
  <si>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</si>
  <si>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ООО "ЧОП СОВА-5" по дог.№22/05/2020-ВОЛГ от 22.05.2020</t>
  </si>
  <si>
    <t>Оказание охранных услуг</t>
  </si>
  <si>
    <t>ООО "Метроконтроль"</t>
  </si>
  <si>
    <t>Поверка преобразователя расходомера</t>
  </si>
  <si>
    <t>ООО "Крейт"</t>
  </si>
  <si>
    <t>Поверка (ремонт) тепловычислителя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</si>
  <si>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</si>
  <si>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</si>
  <si>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договор подряда от 16.03.2020г. с Катаев А.С.</t>
  </si>
  <si>
    <t xml:space="preserve">Уборка МОП с применением дез.средств </t>
  </si>
  <si>
    <t>ИП Волкова Н.С. договор №28/09-2020 от 28.09.2020</t>
  </si>
  <si>
    <t>Услуги автовышки</t>
  </si>
  <si>
    <t>Клининговые услуги (уборка МОП)</t>
  </si>
  <si>
    <t>Катаев А.С., Д-р №1 от 01.02.2015г., Д-р №26/02 от 01.03.2018</t>
  </si>
  <si>
    <t>Клининговые услуги (уборка придомовой территории)</t>
  </si>
  <si>
    <t>УФК по Свердл. обл. ФБУЗ "Центр гигиены  и эпидемиологи в Свердловской области", договор 3565 от 26.04.2021</t>
  </si>
  <si>
    <t>Дератизация</t>
  </si>
  <si>
    <t>Работы по содержанию земельного участка (в.т.ч. клининговые услуги)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</si>
  <si>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</si>
  <si>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</si>
  <si>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</si>
  <si>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</si>
  <si>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</si>
  <si>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</si>
  <si>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коммунальный ресурс на СОИ собственниками нежилых помещений</t>
  </si>
  <si>
    <t>коммунальный ресурс на СОИ собственниками жилых помещений</t>
  </si>
  <si>
    <t>собственниками нежилых помещений</t>
  </si>
  <si>
    <t>собственниками жилых помещений</t>
  </si>
  <si>
    <t>Оплачено руб.</t>
  </si>
  <si>
    <t>ИТОГО начислено, руб.</t>
  </si>
  <si>
    <t>коммунальный ресурс на СОИ собственникам нежилых помещений</t>
  </si>
  <si>
    <t>коммунальный ресурс на СОИ собственникам жилых помещений</t>
  </si>
  <si>
    <t>собственникам нежилых помещений</t>
  </si>
  <si>
    <t>собственникам жилых помещений</t>
  </si>
  <si>
    <t>Начислено, руб.</t>
  </si>
  <si>
    <t>2021 год</t>
  </si>
  <si>
    <t>Примечание</t>
  </si>
  <si>
    <t>Период</t>
  </si>
  <si>
    <t>1. Информация по статье "Содержание жилья"</t>
  </si>
  <si>
    <t>Полезная площадь МКД - 9582,0 м2, в т.ч. площадь жилых помещений - 9409,8 м2, площадь нежилых помещений - 172,2 м2</t>
  </si>
  <si>
    <t>по адресу: Свердловская область, г. Екатеринбург,  ул.  Репина д.№97</t>
  </si>
  <si>
    <t>Отчет об исполнении управляющей организацией договора управления многоквартирным домом за 2021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</si>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</sst>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Calibri"/>
      <family val="2"/>
      <scheme val="minor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2" fillId="0" borderId="0" xfId="0" applyNumberFormat="1" applyFont="1"/>
    <xf numFmtId="0" fontId="9" fillId="0" borderId="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wrapText="1"/>
    </xf>
    <xf numFmtId="4" fontId="7" fillId="0" borderId="1" xfId="0" applyNumberFormat="1" applyFont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12" fillId="0" borderId="1" xfId="0" applyFont="1" applyBorder="1" applyAlignment="1">
      <alignment horizontal="left" vertical="center" wrapText="1"/>
    </xf>
    <xf numFmtId="0" fontId="2" fillId="0" borderId="1" xfId="0" applyFont="1" applyFill="1" applyBorder="1"/>
    <xf numFmtId="0" fontId="9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/>
    <xf numFmtId="0" fontId="7" fillId="0" borderId="6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5" fillId="0" borderId="0" xfId="0" applyFont="1"/>
    <xf numFmtId="0" fontId="16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0"/>
  <sheetViews>
    <sheetView tabSelected="1" workbookViewId="0">
      <pane ySplit="7" topLeftCell="A68" activePane="bottomLeft" state="frozen"/>
      <selection activeCell="C1" sqref="C1:C1048576"/>
      <selection pane="bottomLeft" activeCell="B75" sqref="B75"/>
    </sheetView>
  </sheetViews>
  <sheetFormatPr defaultColWidth="9.140625" defaultRowHeight="15" x14ac:dyDescent="0.25"/>
  <cols>
    <col min="1" max="1" width="26.42578125" style="1" customWidth="1"/>
    <col min="2" max="2" width="61.5703125" style="1" customWidth="1"/>
    <col min="3" max="3" width="50.7109375" style="2" customWidth="1"/>
    <col min="4" max="4" width="12.140625" style="1" customWidth="1"/>
    <col min="5" max="16384" width="9.140625" style="1"/>
  </cols>
  <sheetData>
    <row r="1" spans="1:4" x14ac:dyDescent="0.25">
      <c r="A1" s="54" t="s">
        <v>113</v>
      </c>
      <c r="B1" s="54"/>
      <c r="C1" s="54"/>
      <c r="D1" s="16"/>
    </row>
    <row r="2" spans="1:4" x14ac:dyDescent="0.25">
      <c r="A2" s="55" t="s">
        <v>112</v>
      </c>
      <c r="B2" s="55"/>
      <c r="C2" s="55"/>
      <c r="D2" s="16"/>
    </row>
    <row r="3" spans="1:4" x14ac:dyDescent="0.25">
      <c r="A3" s="54" t="s">
        <v>111</v>
      </c>
      <c r="B3" s="54"/>
      <c r="C3" s="54"/>
      <c r="D3" s="16"/>
    </row>
    <row r="4" spans="1:4" ht="15.75" x14ac:dyDescent="0.25">
      <c r="A4" s="53" t="s">
        <v>110</v>
      </c>
      <c r="B4" s="53"/>
      <c r="C4" s="53"/>
      <c r="D4" s="16"/>
    </row>
    <row r="5" spans="1:4" x14ac:dyDescent="0.25">
      <c r="A5" s="52" t="s">
        <v>109</v>
      </c>
      <c r="B5" s="52"/>
      <c r="C5" s="52"/>
      <c r="D5" s="16"/>
    </row>
    <row r="6" spans="1:4" ht="15.75" x14ac:dyDescent="0.25">
      <c r="A6" s="18" t="s">
        <v>108</v>
      </c>
      <c r="B6" s="18"/>
      <c r="C6" s="18"/>
      <c r="D6" s="51"/>
    </row>
    <row r="7" spans="1:4" x14ac:dyDescent="0.25">
      <c r="A7" s="40" t="s">
        <v>107</v>
      </c>
      <c r="B7" s="50"/>
      <c r="C7" s="39" t="s">
        <v>106</v>
      </c>
      <c r="D7" s="49" t="s">
        <v>105</v>
      </c>
    </row>
    <row r="8" spans="1:4" x14ac:dyDescent="0.25">
      <c r="A8" s="35" t="s">
        <v>104</v>
      </c>
      <c r="B8" s="31" t="s">
        <v>103</v>
      </c>
      <c r="C8" s="31"/>
      <c r="D8" s="30">
        <v>3164437.92</v>
      </c>
    </row>
    <row r="9" spans="1:4" x14ac:dyDescent="0.25">
      <c r="A9" s="35"/>
      <c r="B9" s="31" t="s">
        <v>102</v>
      </c>
      <c r="C9" s="31"/>
      <c r="D9" s="30">
        <v>57976.27</v>
      </c>
    </row>
    <row r="10" spans="1:4" x14ac:dyDescent="0.25">
      <c r="A10" s="35"/>
      <c r="B10" s="31" t="s">
        <v>101</v>
      </c>
      <c r="C10" s="31"/>
      <c r="D10" s="30">
        <v>351576.44</v>
      </c>
    </row>
    <row r="11" spans="1:4" ht="30" x14ac:dyDescent="0.25">
      <c r="A11" s="35"/>
      <c r="B11" s="31" t="s">
        <v>100</v>
      </c>
      <c r="C11" s="31"/>
      <c r="D11" s="30">
        <v>6441.32</v>
      </c>
    </row>
    <row r="12" spans="1:4" s="45" customFormat="1" x14ac:dyDescent="0.25">
      <c r="A12" s="35"/>
      <c r="B12" s="42" t="s">
        <v>93</v>
      </c>
      <c r="C12" s="42"/>
      <c r="D12" s="4">
        <f>SUM(D8:D11)</f>
        <v>3580431.9499999997</v>
      </c>
    </row>
    <row r="13" spans="1:4" s="45" customFormat="1" x14ac:dyDescent="0.25">
      <c r="A13" s="35"/>
      <c r="B13" s="42" t="s">
        <v>49</v>
      </c>
      <c r="C13" s="42"/>
      <c r="D13" s="30">
        <f>D54</f>
        <v>42027.42</v>
      </c>
    </row>
    <row r="14" spans="1:4" s="45" customFormat="1" x14ac:dyDescent="0.25">
      <c r="A14" s="41" t="s">
        <v>99</v>
      </c>
      <c r="B14" s="40"/>
      <c r="C14" s="39"/>
      <c r="D14" s="4">
        <f>D12+D13</f>
        <v>3622459.3699999996</v>
      </c>
    </row>
    <row r="15" spans="1:4" x14ac:dyDescent="0.25">
      <c r="A15" s="35" t="s">
        <v>98</v>
      </c>
      <c r="B15" s="31" t="s">
        <v>97</v>
      </c>
      <c r="C15" s="31"/>
      <c r="D15" s="30">
        <v>3150284.89</v>
      </c>
    </row>
    <row r="16" spans="1:4" x14ac:dyDescent="0.25">
      <c r="A16" s="35"/>
      <c r="B16" s="31" t="s">
        <v>96</v>
      </c>
      <c r="C16" s="31"/>
      <c r="D16" s="30">
        <v>57976.46</v>
      </c>
    </row>
    <row r="17" spans="1:4" s="45" customFormat="1" ht="30" x14ac:dyDescent="0.25">
      <c r="A17" s="35"/>
      <c r="B17" s="31" t="s">
        <v>95</v>
      </c>
      <c r="C17" s="31"/>
      <c r="D17" s="30">
        <v>348019.41</v>
      </c>
    </row>
    <row r="18" spans="1:4" s="45" customFormat="1" ht="30" x14ac:dyDescent="0.25">
      <c r="A18" s="35"/>
      <c r="B18" s="31" t="s">
        <v>94</v>
      </c>
      <c r="C18" s="31"/>
      <c r="D18" s="30">
        <v>6417.24</v>
      </c>
    </row>
    <row r="19" spans="1:4" s="45" customFormat="1" x14ac:dyDescent="0.25">
      <c r="A19" s="35"/>
      <c r="B19" s="42" t="s">
        <v>93</v>
      </c>
      <c r="C19" s="42"/>
      <c r="D19" s="4">
        <f>SUM(D15:D18)</f>
        <v>3562698.0000000005</v>
      </c>
    </row>
    <row r="20" spans="1:4" x14ac:dyDescent="0.25">
      <c r="A20" s="35"/>
      <c r="B20" s="42" t="s">
        <v>49</v>
      </c>
      <c r="C20" s="42"/>
      <c r="D20" s="30">
        <v>44951.37</v>
      </c>
    </row>
    <row r="21" spans="1:4" x14ac:dyDescent="0.25">
      <c r="A21" s="41" t="s">
        <v>92</v>
      </c>
      <c r="B21" s="40"/>
      <c r="C21" s="39"/>
      <c r="D21" s="4">
        <f>D19+D20</f>
        <v>3607649.3700000006</v>
      </c>
    </row>
    <row r="22" spans="1:4" s="45" customFormat="1" x14ac:dyDescent="0.25">
      <c r="A22" s="35" t="s">
        <v>91</v>
      </c>
      <c r="B22" s="44" t="s">
        <v>90</v>
      </c>
      <c r="C22" s="43"/>
      <c r="D22" s="4"/>
    </row>
    <row r="23" spans="1:4" ht="30" x14ac:dyDescent="0.25">
      <c r="A23" s="35"/>
      <c r="B23" s="31" t="s">
        <v>89</v>
      </c>
      <c r="C23" s="13" t="s">
        <v>88</v>
      </c>
      <c r="D23" s="30">
        <v>124047.23</v>
      </c>
    </row>
    <row r="24" spans="1:4" x14ac:dyDescent="0.25">
      <c r="A24" s="35"/>
      <c r="B24" s="31" t="s">
        <v>54</v>
      </c>
      <c r="C24" s="13"/>
      <c r="D24" s="30">
        <v>135746.34</v>
      </c>
    </row>
    <row r="25" spans="1:4" s="45" customFormat="1" x14ac:dyDescent="0.25">
      <c r="A25" s="35"/>
      <c r="B25" s="44" t="s">
        <v>87</v>
      </c>
      <c r="C25" s="43"/>
      <c r="D25" s="4"/>
    </row>
    <row r="26" spans="1:4" ht="45" x14ac:dyDescent="0.25">
      <c r="A26" s="35"/>
      <c r="B26" s="31" t="s">
        <v>86</v>
      </c>
      <c r="C26" s="13" t="s">
        <v>85</v>
      </c>
      <c r="D26" s="30">
        <v>1303.3399999999999</v>
      </c>
    </row>
    <row r="27" spans="1:4" ht="30" x14ac:dyDescent="0.25">
      <c r="A27" s="35"/>
      <c r="B27" s="31" t="s">
        <v>84</v>
      </c>
      <c r="C27" s="13" t="s">
        <v>83</v>
      </c>
      <c r="D27" s="30">
        <v>151122.13</v>
      </c>
    </row>
    <row r="28" spans="1:4" x14ac:dyDescent="0.25">
      <c r="A28" s="35"/>
      <c r="B28" s="31" t="s">
        <v>82</v>
      </c>
      <c r="C28" s="13"/>
      <c r="D28" s="30">
        <v>322939.2</v>
      </c>
    </row>
    <row r="29" spans="1:4" x14ac:dyDescent="0.25">
      <c r="A29" s="35"/>
      <c r="B29" s="31" t="s">
        <v>81</v>
      </c>
      <c r="C29" s="48" t="s">
        <v>80</v>
      </c>
      <c r="D29" s="30">
        <v>600</v>
      </c>
    </row>
    <row r="30" spans="1:4" s="45" customFormat="1" x14ac:dyDescent="0.25">
      <c r="A30" s="35"/>
      <c r="B30" s="31" t="s">
        <v>79</v>
      </c>
      <c r="C30" s="13" t="s">
        <v>78</v>
      </c>
      <c r="D30" s="30">
        <v>23840.26</v>
      </c>
    </row>
    <row r="31" spans="1:4" ht="32.25" customHeight="1" x14ac:dyDescent="0.25">
      <c r="A31" s="35"/>
      <c r="B31" s="44" t="s">
        <v>77</v>
      </c>
      <c r="C31" s="43"/>
      <c r="D31" s="4"/>
    </row>
    <row r="32" spans="1:4" x14ac:dyDescent="0.25">
      <c r="A32" s="35"/>
      <c r="B32" s="31" t="s">
        <v>76</v>
      </c>
      <c r="C32" s="13"/>
      <c r="D32" s="30">
        <f>D10+D11</f>
        <v>358017.76</v>
      </c>
    </row>
    <row r="33" spans="1:4" x14ac:dyDescent="0.25">
      <c r="A33" s="35"/>
      <c r="B33" s="31" t="s">
        <v>75</v>
      </c>
      <c r="C33" s="13" t="s">
        <v>74</v>
      </c>
      <c r="D33" s="30">
        <v>9600</v>
      </c>
    </row>
    <row r="34" spans="1:4" x14ac:dyDescent="0.25">
      <c r="A34" s="35"/>
      <c r="B34" s="31" t="s">
        <v>73</v>
      </c>
      <c r="C34" s="13" t="s">
        <v>72</v>
      </c>
      <c r="D34" s="30">
        <v>5000</v>
      </c>
    </row>
    <row r="35" spans="1:4" ht="30" x14ac:dyDescent="0.25">
      <c r="A35" s="35"/>
      <c r="B35" s="31" t="s">
        <v>71</v>
      </c>
      <c r="C35" s="13" t="s">
        <v>70</v>
      </c>
      <c r="D35" s="30">
        <v>3437.5</v>
      </c>
    </row>
    <row r="36" spans="1:4" x14ac:dyDescent="0.25">
      <c r="A36" s="35"/>
      <c r="B36" s="31" t="s">
        <v>54</v>
      </c>
      <c r="C36" s="13"/>
      <c r="D36" s="30">
        <v>280878.01</v>
      </c>
    </row>
    <row r="37" spans="1:4" s="45" customFormat="1" x14ac:dyDescent="0.25">
      <c r="A37" s="35"/>
      <c r="B37" s="44" t="s">
        <v>69</v>
      </c>
      <c r="C37" s="43"/>
      <c r="D37" s="4"/>
    </row>
    <row r="38" spans="1:4" x14ac:dyDescent="0.25">
      <c r="A38" s="35"/>
      <c r="B38" s="31" t="s">
        <v>68</v>
      </c>
      <c r="C38" s="13" t="s">
        <v>67</v>
      </c>
      <c r="D38" s="30">
        <v>184186.33</v>
      </c>
    </row>
    <row r="39" spans="1:4" x14ac:dyDescent="0.25">
      <c r="A39" s="35"/>
      <c r="B39" s="31" t="s">
        <v>66</v>
      </c>
      <c r="C39" s="13" t="s">
        <v>65</v>
      </c>
      <c r="D39" s="30">
        <v>7890</v>
      </c>
    </row>
    <row r="40" spans="1:4" ht="45" x14ac:dyDescent="0.25">
      <c r="A40" s="35"/>
      <c r="B40" s="31" t="s">
        <v>64</v>
      </c>
      <c r="C40" s="13" t="s">
        <v>63</v>
      </c>
      <c r="D40" s="30">
        <v>1481.65</v>
      </c>
    </row>
    <row r="41" spans="1:4" x14ac:dyDescent="0.25">
      <c r="A41" s="35"/>
      <c r="B41" s="31" t="s">
        <v>54</v>
      </c>
      <c r="C41" s="13"/>
      <c r="D41" s="30">
        <v>75560.820000000007</v>
      </c>
    </row>
    <row r="42" spans="1:4" x14ac:dyDescent="0.25">
      <c r="A42" s="35"/>
      <c r="B42" s="44" t="s">
        <v>62</v>
      </c>
      <c r="C42" s="43"/>
      <c r="D42" s="4"/>
    </row>
    <row r="43" spans="1:4" ht="30" x14ac:dyDescent="0.25">
      <c r="A43" s="35"/>
      <c r="B43" s="47" t="s">
        <v>61</v>
      </c>
      <c r="C43" s="22" t="s">
        <v>60</v>
      </c>
      <c r="D43" s="30">
        <v>8500</v>
      </c>
    </row>
    <row r="44" spans="1:4" x14ac:dyDescent="0.25">
      <c r="A44" s="35"/>
      <c r="B44" s="31" t="s">
        <v>54</v>
      </c>
      <c r="C44" s="31"/>
      <c r="D44" s="30">
        <v>109255.66</v>
      </c>
    </row>
    <row r="45" spans="1:4" s="45" customFormat="1" x14ac:dyDescent="0.25">
      <c r="A45" s="35"/>
      <c r="B45" s="44" t="s">
        <v>59</v>
      </c>
      <c r="C45" s="43"/>
      <c r="D45" s="4"/>
    </row>
    <row r="46" spans="1:4" s="45" customFormat="1" ht="24" x14ac:dyDescent="0.25">
      <c r="A46" s="35"/>
      <c r="B46" s="31" t="s">
        <v>58</v>
      </c>
      <c r="C46" s="46" t="s">
        <v>57</v>
      </c>
      <c r="D46" s="30">
        <v>5423.09</v>
      </c>
    </row>
    <row r="47" spans="1:4" s="45" customFormat="1" x14ac:dyDescent="0.25">
      <c r="A47" s="35"/>
      <c r="B47" s="31" t="s">
        <v>56</v>
      </c>
      <c r="C47" s="31"/>
      <c r="D47" s="30">
        <v>43784.88</v>
      </c>
    </row>
    <row r="48" spans="1:4" x14ac:dyDescent="0.25">
      <c r="A48" s="35"/>
      <c r="B48" s="31" t="s">
        <v>54</v>
      </c>
      <c r="C48" s="31"/>
      <c r="D48" s="30">
        <v>66117.03</v>
      </c>
    </row>
    <row r="49" spans="1:4" x14ac:dyDescent="0.25">
      <c r="A49" s="35"/>
      <c r="B49" s="44" t="s">
        <v>55</v>
      </c>
      <c r="C49" s="43"/>
      <c r="D49" s="4"/>
    </row>
    <row r="50" spans="1:4" x14ac:dyDescent="0.25">
      <c r="A50" s="35"/>
      <c r="B50" s="31" t="s">
        <v>54</v>
      </c>
      <c r="C50" s="31"/>
      <c r="D50" s="30">
        <v>725975.69</v>
      </c>
    </row>
    <row r="51" spans="1:4" x14ac:dyDescent="0.25">
      <c r="A51" s="35"/>
      <c r="B51" s="31" t="s">
        <v>53</v>
      </c>
      <c r="C51" s="31"/>
      <c r="D51" s="30">
        <v>42931.59</v>
      </c>
    </row>
    <row r="52" spans="1:4" ht="30" x14ac:dyDescent="0.25">
      <c r="A52" s="35"/>
      <c r="B52" s="31" t="s">
        <v>52</v>
      </c>
      <c r="C52" s="31" t="s">
        <v>51</v>
      </c>
      <c r="D52" s="30">
        <v>289292.45</v>
      </c>
    </row>
    <row r="53" spans="1:4" x14ac:dyDescent="0.25">
      <c r="A53" s="35"/>
      <c r="B53" s="42" t="s">
        <v>50</v>
      </c>
      <c r="C53" s="31"/>
      <c r="D53" s="4">
        <f>SUM(D23:D52)</f>
        <v>2976930.96</v>
      </c>
    </row>
    <row r="54" spans="1:4" x14ac:dyDescent="0.25">
      <c r="A54" s="35"/>
      <c r="B54" s="42" t="s">
        <v>49</v>
      </c>
      <c r="C54" s="31" t="s">
        <v>48</v>
      </c>
      <c r="D54" s="4">
        <v>42027.42</v>
      </c>
    </row>
    <row r="55" spans="1:4" x14ac:dyDescent="0.25">
      <c r="A55" s="41" t="s">
        <v>47</v>
      </c>
      <c r="B55" s="40"/>
      <c r="C55" s="39"/>
      <c r="D55" s="4">
        <f>D53+D54</f>
        <v>3018958.38</v>
      </c>
    </row>
    <row r="56" spans="1:4" ht="16.5" customHeight="1" x14ac:dyDescent="0.25">
      <c r="A56" s="6" t="s">
        <v>46</v>
      </c>
      <c r="B56" s="38"/>
      <c r="C56" s="37"/>
      <c r="D56" s="4">
        <f>D14-D55</f>
        <v>603500.98999999976</v>
      </c>
    </row>
    <row r="57" spans="1:4" ht="16.5" customHeight="1" x14ac:dyDescent="0.25">
      <c r="A57" s="6" t="s">
        <v>45</v>
      </c>
      <c r="B57" s="38"/>
      <c r="C57" s="37"/>
      <c r="D57" s="4">
        <f>D21-D55</f>
        <v>588690.99000000069</v>
      </c>
    </row>
    <row r="58" spans="1:4" ht="15.75" x14ac:dyDescent="0.25">
      <c r="A58" s="18" t="s">
        <v>44</v>
      </c>
      <c r="B58" s="18"/>
      <c r="C58" s="18"/>
      <c r="D58" s="36"/>
    </row>
    <row r="59" spans="1:4" x14ac:dyDescent="0.25">
      <c r="A59" s="35" t="s">
        <v>43</v>
      </c>
      <c r="B59" s="31" t="s">
        <v>37</v>
      </c>
      <c r="C59" s="33" t="s">
        <v>36</v>
      </c>
      <c r="D59" s="30">
        <v>1159970.29</v>
      </c>
    </row>
    <row r="60" spans="1:4" x14ac:dyDescent="0.25">
      <c r="A60" s="35"/>
      <c r="B60" s="31" t="s">
        <v>35</v>
      </c>
      <c r="C60" s="34"/>
      <c r="D60" s="30">
        <v>329355.59999999998</v>
      </c>
    </row>
    <row r="61" spans="1:4" x14ac:dyDescent="0.25">
      <c r="A61" s="35"/>
      <c r="B61" s="31" t="s">
        <v>34</v>
      </c>
      <c r="C61" s="32"/>
      <c r="D61" s="30">
        <v>2372395.88</v>
      </c>
    </row>
    <row r="62" spans="1:4" x14ac:dyDescent="0.25">
      <c r="A62" s="35"/>
      <c r="B62" s="31" t="s">
        <v>33</v>
      </c>
      <c r="C62" s="33" t="s">
        <v>32</v>
      </c>
      <c r="D62" s="30">
        <v>441175.88</v>
      </c>
    </row>
    <row r="63" spans="1:4" x14ac:dyDescent="0.25">
      <c r="A63" s="35"/>
      <c r="B63" s="31" t="s">
        <v>31</v>
      </c>
      <c r="C63" s="32"/>
      <c r="D63" s="30">
        <v>504864.11</v>
      </c>
    </row>
    <row r="64" spans="1:4" x14ac:dyDescent="0.25">
      <c r="A64" s="35"/>
      <c r="B64" s="31" t="s">
        <v>30</v>
      </c>
      <c r="C64" s="22" t="s">
        <v>29</v>
      </c>
      <c r="D64" s="30">
        <v>1361836.44</v>
      </c>
    </row>
    <row r="65" spans="1:4" x14ac:dyDescent="0.25">
      <c r="A65" s="35"/>
      <c r="B65" s="31" t="s">
        <v>28</v>
      </c>
      <c r="C65" s="22" t="s">
        <v>27</v>
      </c>
      <c r="D65" s="30">
        <v>543461.81999999995</v>
      </c>
    </row>
    <row r="66" spans="1:4" x14ac:dyDescent="0.25">
      <c r="A66" s="35"/>
      <c r="B66" s="29" t="s">
        <v>42</v>
      </c>
      <c r="C66" s="28"/>
      <c r="D66" s="4">
        <f>SUM(D59:D65)</f>
        <v>6713060.0200000014</v>
      </c>
    </row>
    <row r="67" spans="1:4" x14ac:dyDescent="0.25">
      <c r="A67" s="35" t="s">
        <v>41</v>
      </c>
      <c r="B67" s="31" t="s">
        <v>37</v>
      </c>
      <c r="C67" s="33" t="s">
        <v>36</v>
      </c>
      <c r="D67" s="30">
        <f>1115755.89+56817.12</f>
        <v>1172573.01</v>
      </c>
    </row>
    <row r="68" spans="1:4" x14ac:dyDescent="0.25">
      <c r="A68" s="35"/>
      <c r="B68" s="31" t="s">
        <v>35</v>
      </c>
      <c r="C68" s="34"/>
      <c r="D68" s="30">
        <f>310540.99+13887.27</f>
        <v>324428.26</v>
      </c>
    </row>
    <row r="69" spans="1:4" x14ac:dyDescent="0.25">
      <c r="A69" s="35"/>
      <c r="B69" s="31" t="s">
        <v>34</v>
      </c>
      <c r="C69" s="32"/>
      <c r="D69" s="30">
        <v>2399137.15</v>
      </c>
    </row>
    <row r="70" spans="1:4" x14ac:dyDescent="0.25">
      <c r="A70" s="35"/>
      <c r="B70" s="31" t="s">
        <v>33</v>
      </c>
      <c r="C70" s="33" t="s">
        <v>32</v>
      </c>
      <c r="D70" s="30">
        <f>432800.68+15775.76</f>
        <v>448576.44</v>
      </c>
    </row>
    <row r="71" spans="1:4" x14ac:dyDescent="0.25">
      <c r="A71" s="35"/>
      <c r="B71" s="31" t="s">
        <v>31</v>
      </c>
      <c r="C71" s="32"/>
      <c r="D71" s="30">
        <f>489926.34+22397.13</f>
        <v>512323.47000000003</v>
      </c>
    </row>
    <row r="72" spans="1:4" x14ac:dyDescent="0.25">
      <c r="A72" s="35"/>
      <c r="B72" s="31" t="s">
        <v>30</v>
      </c>
      <c r="C72" s="22" t="s">
        <v>29</v>
      </c>
      <c r="D72" s="30">
        <f>1004968.54+14312.19+239142.13</f>
        <v>1258422.8599999999</v>
      </c>
    </row>
    <row r="73" spans="1:4" x14ac:dyDescent="0.25">
      <c r="A73" s="35"/>
      <c r="B73" s="31" t="s">
        <v>28</v>
      </c>
      <c r="C73" s="22" t="s">
        <v>27</v>
      </c>
      <c r="D73" s="30">
        <v>538224.51</v>
      </c>
    </row>
    <row r="74" spans="1:4" x14ac:dyDescent="0.25">
      <c r="A74" s="35"/>
      <c r="B74" s="29" t="s">
        <v>40</v>
      </c>
      <c r="C74" s="28"/>
      <c r="D74" s="4">
        <f>SUM(D67:D73)</f>
        <v>6653685.6999999993</v>
      </c>
    </row>
    <row r="75" spans="1:4" x14ac:dyDescent="0.25">
      <c r="A75" s="21" t="s">
        <v>39</v>
      </c>
      <c r="B75" s="31" t="s">
        <v>37</v>
      </c>
      <c r="C75" s="33" t="s">
        <v>36</v>
      </c>
      <c r="D75" s="30">
        <v>1287670.97</v>
      </c>
    </row>
    <row r="76" spans="1:4" x14ac:dyDescent="0.25">
      <c r="A76" s="21"/>
      <c r="B76" s="31" t="s">
        <v>35</v>
      </c>
      <c r="C76" s="34"/>
      <c r="D76" s="30">
        <v>301105.19</v>
      </c>
    </row>
    <row r="77" spans="1:4" x14ac:dyDescent="0.25">
      <c r="A77" s="21"/>
      <c r="B77" s="31" t="s">
        <v>34</v>
      </c>
      <c r="C77" s="32"/>
      <c r="D77" s="30">
        <v>2372395.88</v>
      </c>
    </row>
    <row r="78" spans="1:4" x14ac:dyDescent="0.25">
      <c r="A78" s="21"/>
      <c r="B78" s="31" t="s">
        <v>33</v>
      </c>
      <c r="C78" s="33" t="s">
        <v>32</v>
      </c>
      <c r="D78" s="30">
        <v>379579.01</v>
      </c>
    </row>
    <row r="79" spans="1:4" x14ac:dyDescent="0.25">
      <c r="A79" s="21"/>
      <c r="B79" s="31" t="s">
        <v>31</v>
      </c>
      <c r="C79" s="32"/>
      <c r="D79" s="30">
        <v>518599.27</v>
      </c>
    </row>
    <row r="80" spans="1:4" x14ac:dyDescent="0.25">
      <c r="A80" s="21"/>
      <c r="B80" s="31" t="s">
        <v>30</v>
      </c>
      <c r="C80" s="22" t="s">
        <v>29</v>
      </c>
      <c r="D80" s="30">
        <v>1612265.09</v>
      </c>
    </row>
    <row r="81" spans="1:4" x14ac:dyDescent="0.25">
      <c r="A81" s="21"/>
      <c r="B81" s="31" t="s">
        <v>28</v>
      </c>
      <c r="C81" s="22" t="s">
        <v>27</v>
      </c>
      <c r="D81" s="30">
        <v>531061.41</v>
      </c>
    </row>
    <row r="82" spans="1:4" x14ac:dyDescent="0.25">
      <c r="A82" s="21"/>
      <c r="B82" s="29" t="s">
        <v>26</v>
      </c>
      <c r="C82" s="28"/>
      <c r="D82" s="4">
        <f>SUM(D75:D81)</f>
        <v>7002676.8200000003</v>
      </c>
    </row>
    <row r="83" spans="1:4" x14ac:dyDescent="0.25">
      <c r="A83" s="21" t="s">
        <v>38</v>
      </c>
      <c r="B83" s="31" t="s">
        <v>37</v>
      </c>
      <c r="C83" s="33" t="s">
        <v>36</v>
      </c>
      <c r="D83" s="30">
        <v>1287670.97</v>
      </c>
    </row>
    <row r="84" spans="1:4" x14ac:dyDescent="0.25">
      <c r="A84" s="21"/>
      <c r="B84" s="31" t="s">
        <v>35</v>
      </c>
      <c r="C84" s="34"/>
      <c r="D84" s="30">
        <v>301105.19</v>
      </c>
    </row>
    <row r="85" spans="1:4" x14ac:dyDescent="0.25">
      <c r="A85" s="21"/>
      <c r="B85" s="31" t="s">
        <v>34</v>
      </c>
      <c r="C85" s="32"/>
      <c r="D85" s="30">
        <v>2372395.88</v>
      </c>
    </row>
    <row r="86" spans="1:4" x14ac:dyDescent="0.25">
      <c r="A86" s="21"/>
      <c r="B86" s="31" t="s">
        <v>33</v>
      </c>
      <c r="C86" s="33" t="s">
        <v>32</v>
      </c>
      <c r="D86" s="30">
        <v>379579.01</v>
      </c>
    </row>
    <row r="87" spans="1:4" x14ac:dyDescent="0.25">
      <c r="A87" s="21"/>
      <c r="B87" s="31" t="s">
        <v>31</v>
      </c>
      <c r="C87" s="32"/>
      <c r="D87" s="30">
        <v>518599.27</v>
      </c>
    </row>
    <row r="88" spans="1:4" x14ac:dyDescent="0.25">
      <c r="A88" s="21"/>
      <c r="B88" s="31" t="s">
        <v>30</v>
      </c>
      <c r="C88" s="22" t="s">
        <v>29</v>
      </c>
      <c r="D88" s="30">
        <v>1612265.09</v>
      </c>
    </row>
    <row r="89" spans="1:4" x14ac:dyDescent="0.25">
      <c r="A89" s="21"/>
      <c r="B89" s="31" t="s">
        <v>28</v>
      </c>
      <c r="C89" s="22" t="s">
        <v>27</v>
      </c>
      <c r="D89" s="30">
        <v>531061.41</v>
      </c>
    </row>
    <row r="90" spans="1:4" x14ac:dyDescent="0.25">
      <c r="A90" s="21"/>
      <c r="B90" s="29" t="s">
        <v>26</v>
      </c>
      <c r="C90" s="28"/>
      <c r="D90" s="4">
        <f>SUM(D83:D89)</f>
        <v>7002676.8200000003</v>
      </c>
    </row>
    <row r="91" spans="1:4" x14ac:dyDescent="0.25">
      <c r="A91" s="6" t="s">
        <v>25</v>
      </c>
      <c r="B91" s="6"/>
      <c r="C91" s="27"/>
      <c r="D91" s="4">
        <f>D66-D82</f>
        <v>-289616.79999999888</v>
      </c>
    </row>
    <row r="92" spans="1:4" x14ac:dyDescent="0.25">
      <c r="A92" s="6" t="s">
        <v>24</v>
      </c>
      <c r="B92" s="6"/>
      <c r="C92" s="27"/>
      <c r="D92" s="4">
        <f>D74-D90</f>
        <v>-348991.12000000104</v>
      </c>
    </row>
    <row r="93" spans="1:4" ht="15.75" x14ac:dyDescent="0.25">
      <c r="A93" s="26" t="s">
        <v>23</v>
      </c>
      <c r="B93" s="26"/>
      <c r="C93" s="26"/>
      <c r="D93" s="26"/>
    </row>
    <row r="94" spans="1:4" x14ac:dyDescent="0.25">
      <c r="A94" s="21" t="s">
        <v>22</v>
      </c>
      <c r="B94" s="14" t="s">
        <v>21</v>
      </c>
      <c r="C94" s="25"/>
      <c r="D94" s="4">
        <f>1140281.19+20891.28</f>
        <v>1161172.47</v>
      </c>
    </row>
    <row r="95" spans="1:4" x14ac:dyDescent="0.25">
      <c r="A95" s="21"/>
      <c r="B95" s="14" t="s">
        <v>20</v>
      </c>
      <c r="C95" s="25"/>
      <c r="D95" s="4">
        <f>1143478.4+20891.28</f>
        <v>1164369.68</v>
      </c>
    </row>
    <row r="96" spans="1:4" ht="30" x14ac:dyDescent="0.25">
      <c r="A96" s="21"/>
      <c r="B96" s="20" t="s">
        <v>19</v>
      </c>
      <c r="C96" s="25"/>
      <c r="D96" s="4">
        <v>385662.13</v>
      </c>
    </row>
    <row r="97" spans="1:4" ht="30" x14ac:dyDescent="0.25">
      <c r="A97" s="21"/>
      <c r="B97" s="14" t="s">
        <v>18</v>
      </c>
      <c r="C97" s="25"/>
      <c r="D97" s="4">
        <v>5326512.75</v>
      </c>
    </row>
    <row r="98" spans="1:4" x14ac:dyDescent="0.25">
      <c r="A98" s="21"/>
      <c r="B98" s="24" t="s">
        <v>17</v>
      </c>
      <c r="C98" s="23"/>
      <c r="D98" s="4">
        <v>132479.85</v>
      </c>
    </row>
    <row r="99" spans="1:4" ht="30" x14ac:dyDescent="0.25">
      <c r="A99" s="21"/>
      <c r="B99" s="14" t="s">
        <v>16</v>
      </c>
      <c r="C99" s="22" t="s">
        <v>15</v>
      </c>
      <c r="D99" s="4">
        <v>101900</v>
      </c>
    </row>
    <row r="100" spans="1:4" ht="15.75" x14ac:dyDescent="0.25">
      <c r="A100" s="17" t="s">
        <v>14</v>
      </c>
      <c r="B100" s="17"/>
      <c r="C100" s="17"/>
      <c r="D100" s="17"/>
    </row>
    <row r="101" spans="1:4" ht="18.75" x14ac:dyDescent="0.3">
      <c r="A101" s="21" t="s">
        <v>13</v>
      </c>
      <c r="B101" s="14" t="s">
        <v>12</v>
      </c>
      <c r="C101" s="19"/>
      <c r="D101" s="4">
        <v>13</v>
      </c>
    </row>
    <row r="102" spans="1:4" ht="18.75" x14ac:dyDescent="0.3">
      <c r="A102" s="21"/>
      <c r="B102" s="14" t="s">
        <v>11</v>
      </c>
      <c r="C102" s="19"/>
      <c r="D102" s="4">
        <v>7</v>
      </c>
    </row>
    <row r="103" spans="1:4" ht="18.75" x14ac:dyDescent="0.3">
      <c r="A103" s="21"/>
      <c r="B103" s="20" t="s">
        <v>10</v>
      </c>
      <c r="C103" s="19"/>
      <c r="D103" s="4">
        <v>1127523.03</v>
      </c>
    </row>
    <row r="104" spans="1:4" ht="18.75" x14ac:dyDescent="0.3">
      <c r="A104" s="21"/>
      <c r="B104" s="20" t="s">
        <v>9</v>
      </c>
      <c r="C104" s="19"/>
      <c r="D104" s="4">
        <v>21834.7</v>
      </c>
    </row>
    <row r="105" spans="1:4" ht="15.75" x14ac:dyDescent="0.25">
      <c r="A105" s="18" t="s">
        <v>8</v>
      </c>
      <c r="B105" s="18"/>
      <c r="C105" s="17"/>
      <c r="D105" s="16"/>
    </row>
    <row r="106" spans="1:4" ht="58.5" customHeight="1" x14ac:dyDescent="0.25">
      <c r="A106" s="15" t="s">
        <v>7</v>
      </c>
      <c r="B106" s="14" t="s">
        <v>6</v>
      </c>
      <c r="C106" s="13" t="s">
        <v>5</v>
      </c>
      <c r="D106" s="12">
        <v>11869.2</v>
      </c>
    </row>
    <row r="107" spans="1:4" ht="30" x14ac:dyDescent="0.25">
      <c r="A107" s="11"/>
      <c r="B107" s="10" t="s">
        <v>4</v>
      </c>
      <c r="C107" s="7" t="s">
        <v>3</v>
      </c>
      <c r="D107" s="4">
        <v>5500</v>
      </c>
    </row>
    <row r="108" spans="1:4" x14ac:dyDescent="0.25">
      <c r="A108" s="9"/>
      <c r="B108" s="8"/>
      <c r="C108" s="7" t="s">
        <v>2</v>
      </c>
      <c r="D108" s="4">
        <v>25026.6</v>
      </c>
    </row>
    <row r="109" spans="1:4" x14ac:dyDescent="0.25">
      <c r="A109" s="6" t="s">
        <v>1</v>
      </c>
      <c r="B109" s="6"/>
      <c r="C109" s="5"/>
      <c r="D109" s="4">
        <v>2718697.78</v>
      </c>
    </row>
    <row r="110" spans="1:4" x14ac:dyDescent="0.25">
      <c r="A110" s="3" t="s">
        <v>0</v>
      </c>
    </row>
  </sheetData>
  <mergeCells count="49">
    <mergeCell ref="B107:B108"/>
    <mergeCell ref="A106:A108"/>
    <mergeCell ref="A67:A74"/>
    <mergeCell ref="B74:C74"/>
    <mergeCell ref="A101:A104"/>
    <mergeCell ref="A109:B109"/>
    <mergeCell ref="A91:B91"/>
    <mergeCell ref="A92:B92"/>
    <mergeCell ref="A100:D100"/>
    <mergeCell ref="A105:C105"/>
    <mergeCell ref="A93:D93"/>
    <mergeCell ref="A94:A99"/>
    <mergeCell ref="A83:A90"/>
    <mergeCell ref="C83:C85"/>
    <mergeCell ref="C86:C87"/>
    <mergeCell ref="B90:C90"/>
    <mergeCell ref="B42:C42"/>
    <mergeCell ref="B45:C45"/>
    <mergeCell ref="A55:B55"/>
    <mergeCell ref="A56:B56"/>
    <mergeCell ref="A57:B57"/>
    <mergeCell ref="A58:C58"/>
    <mergeCell ref="A75:A82"/>
    <mergeCell ref="C75:C77"/>
    <mergeCell ref="C78:C79"/>
    <mergeCell ref="B82:C82"/>
    <mergeCell ref="B66:C66"/>
    <mergeCell ref="C67:C69"/>
    <mergeCell ref="C70:C71"/>
    <mergeCell ref="A59:A66"/>
    <mergeCell ref="C59:C61"/>
    <mergeCell ref="C62:C63"/>
    <mergeCell ref="A15:A20"/>
    <mergeCell ref="A21:B21"/>
    <mergeCell ref="A22:A54"/>
    <mergeCell ref="B22:C22"/>
    <mergeCell ref="B25:C25"/>
    <mergeCell ref="B31:C31"/>
    <mergeCell ref="B37:C37"/>
    <mergeCell ref="B49:C49"/>
    <mergeCell ref="A7:B7"/>
    <mergeCell ref="A8:A13"/>
    <mergeCell ref="A14:B14"/>
    <mergeCell ref="A1:C1"/>
    <mergeCell ref="A2:C2"/>
    <mergeCell ref="A3:C3"/>
    <mergeCell ref="A4:C4"/>
    <mergeCell ref="A6:C6"/>
    <mergeCell ref="A5:C5"/>
  </mergeCells>
  <conditionalFormatting sqref="B94">
    <cfRule type="duplicateValues" dxfId="6" priority="6"/>
  </conditionalFormatting>
  <conditionalFormatting sqref="B96">
    <cfRule type="duplicateValues" dxfId="5" priority="5"/>
  </conditionalFormatting>
  <conditionalFormatting sqref="B107">
    <cfRule type="duplicateValues" dxfId="4" priority="7"/>
  </conditionalFormatting>
  <conditionalFormatting sqref="B101">
    <cfRule type="duplicateValues" dxfId="3" priority="3"/>
  </conditionalFormatting>
  <conditionalFormatting sqref="B104">
    <cfRule type="duplicateValues" dxfId="2" priority="4"/>
  </conditionalFormatting>
  <conditionalFormatting sqref="B103">
    <cfRule type="duplicateValues" dxfId="1" priority="2"/>
  </conditionalFormatting>
  <conditionalFormatting sqref="B98">
    <cfRule type="duplicateValues" dxfId="0" priority="1"/>
  </conditionalFormatting>
  <pageMargins left="0.70866141732283472" right="0" top="0" bottom="0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Mizeyra</dc:creator>
  <cp:lastModifiedBy>Mizeyra</cp:lastModifiedBy>
  <dcterms:created xsi:type="dcterms:W3CDTF">2022-03-31T15:56:59Z</dcterms:created>
  <dcterms:modified xsi:type="dcterms:W3CDTF">2022-03-31T15:59:01Z</dcterms:modified>
</cp:coreProperties>
</file>