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tabRatio="880" activeTab="0"/>
  </bookViews>
  <sheets>
    <sheet name="Репина,9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<sst xmlns="http://schemas.openxmlformats.org/spreadsheetml/2006/main" count="21" uniqueCount="21">
  <si>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Адрес:</t>
  </si>
  <si>
    <t>№ п/п</t>
  </si>
  <si>
    <t>Наименование статьи расходов</t>
  </si>
  <si>
    <t>сумма, руб.</t>
  </si>
  <si>
    <t>прочие расходы (сбор и учет платежей, обслуживание орг.техники, кан.товары, связь, услуги банка, другие общехозяйственные расходы)</t>
  </si>
  <si>
    <t>итого:</t>
  </si>
  <si>
    <t>Репина 97</t>
  </si>
  <si>
    <t>на 1 кв.м</t>
  </si>
  <si>
    <t>Амортизация основных средств</t>
  </si>
  <si>
    <t>Эксплуатация (материалы)</t>
  </si>
  <si>
    <t>Аварийные работы</t>
  </si>
  <si>
    <t>Ремонт межпанельных швов</t>
  </si>
  <si>
    <t>Заработная плата с налогами</t>
  </si>
  <si>
    <t>Исп. : Богдашева Л.Г.</t>
  </si>
  <si>
    <t>Благоустройство территории</t>
  </si>
  <si>
    <t xml:space="preserve">Поверка приборов учета </t>
  </si>
  <si>
    <t>Транспортные расходы</t>
  </si>
  <si>
    <t>Замена стояков</t>
  </si>
  <si>
    <t>Изготовление стендов и табличек на подъезды</t>
  </si>
  <si>
    <t>Расчистка ливневой канализации кровли от снега</t>
  </si>
  <si>
    <t>Расшифровка расходов  за 2015г. АО "Микрорайон Волгоградский"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</si>
</sst>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0_р_._-;\-* #,##0.00000_р_._-;_-* &quot;-&quot;??_р_._-;_-@_-"/>
    <numFmt numFmtId="173" formatCode="0.00000"/>
    <numFmt numFmtId="174" formatCode="0.0000000"/>
    <numFmt numFmtId="175" formatCode="0.000000"/>
    <numFmt numFmtId="176" formatCode="0.0000"/>
    <numFmt numFmtId="177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59" applyFont="1" applyAlignment="1">
      <alignment/>
    </xf>
    <xf numFmtId="0" fontId="4" fillId="0" borderId="0" xfId="0" applyFont="1" applyAlignment="1">
      <alignment/>
    </xf>
    <xf numFmtId="43" fontId="5" fillId="0" borderId="0" xfId="59" applyFont="1" applyAlignment="1">
      <alignment/>
    </xf>
    <xf numFmtId="43" fontId="6" fillId="0" borderId="0" xfId="59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3" fontId="6" fillId="0" borderId="10" xfId="59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3" fontId="7" fillId="0" borderId="10" xfId="59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6" fillId="0" borderId="10" xfId="59" applyFont="1" applyBorder="1" applyAlignment="1">
      <alignment/>
    </xf>
    <xf numFmtId="43" fontId="3" fillId="32" borderId="10" xfId="59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140625" defaultRowHeight="15"/>
  <cols>
    <col min="1" max="1" width="9.28125" style="7" customWidth="1"/>
    <col min="2" max="2" width="40.57421875" style="16" customWidth="1"/>
    <col min="3" max="3" width="28.140625" style="6" customWidth="1"/>
    <col min="4" max="4" width="18.140625" style="7" bestFit="1" customWidth="1"/>
    <col min="5" max="5" width="9.8515625" style="0" customWidth="1"/>
  </cols>
  <sheetData>
    <row r="1" spans="1:8" ht="18.75">
      <c r="A1" s="1" t="s">
        <v>20</v>
      </c>
      <c r="B1" s="2"/>
      <c r="C1" s="3"/>
      <c r="D1" s="1"/>
      <c r="E1" s="4"/>
      <c r="F1" s="4"/>
      <c r="G1" s="4"/>
      <c r="H1" s="4"/>
    </row>
    <row r="2" spans="1:2" ht="15.75">
      <c r="A2" s="5" t="s">
        <v>0</v>
      </c>
      <c r="B2" s="5" t="s">
        <v>6</v>
      </c>
    </row>
    <row r="3" spans="1:2" ht="15.75">
      <c r="A3" s="5"/>
      <c r="B3" s="5"/>
    </row>
    <row r="4" spans="1:4" ht="15.75">
      <c r="A4" s="8" t="s">
        <v>1</v>
      </c>
      <c r="B4" s="8" t="s">
        <v>2</v>
      </c>
      <c r="C4" s="9" t="s">
        <v>3</v>
      </c>
      <c r="D4" s="8" t="s">
        <v>7</v>
      </c>
    </row>
    <row r="5" spans="1:5" ht="15.75">
      <c r="A5" s="8">
        <v>1</v>
      </c>
      <c r="B5" s="10" t="s">
        <v>12</v>
      </c>
      <c r="C5" s="11">
        <f>808990.12+0.87+18098.05+3166.9</f>
        <v>830255.9400000001</v>
      </c>
      <c r="D5" s="18">
        <f>+C5/9571.9/9</f>
        <v>9.637653966297185</v>
      </c>
      <c r="E5" s="17"/>
    </row>
    <row r="6" spans="1:5" ht="15.75">
      <c r="A6" s="8">
        <v>2</v>
      </c>
      <c r="B6" s="10" t="s">
        <v>8</v>
      </c>
      <c r="C6" s="11">
        <f>33612.97+905.13</f>
        <v>34518.1</v>
      </c>
      <c r="D6" s="18">
        <f aca="true" t="shared" si="0" ref="D6:D17">+C6/9571.9/9</f>
        <v>0.4006878931502047</v>
      </c>
      <c r="E6" s="17"/>
    </row>
    <row r="7" spans="1:5" ht="15.75">
      <c r="A7" s="8">
        <v>3</v>
      </c>
      <c r="B7" s="12" t="s">
        <v>14</v>
      </c>
      <c r="C7" s="11">
        <f>1276.65</f>
        <v>1276.65</v>
      </c>
      <c r="D7" s="18">
        <f t="shared" si="0"/>
        <v>0.01481941934203241</v>
      </c>
      <c r="E7" s="17"/>
    </row>
    <row r="8" spans="1:5" ht="30.75">
      <c r="A8" s="8">
        <v>4</v>
      </c>
      <c r="B8" s="12" t="s">
        <v>19</v>
      </c>
      <c r="C8" s="9">
        <f>35000</f>
        <v>35000</v>
      </c>
      <c r="D8" s="18">
        <f t="shared" si="0"/>
        <v>0.4062818133169892</v>
      </c>
      <c r="E8" s="17"/>
    </row>
    <row r="9" spans="1:5" ht="15.75">
      <c r="A9" s="8">
        <v>5</v>
      </c>
      <c r="B9" s="12" t="s">
        <v>10</v>
      </c>
      <c r="C9" s="9">
        <f>1888</f>
        <v>1888</v>
      </c>
      <c r="D9" s="18">
        <f t="shared" si="0"/>
        <v>0.021916001815499304</v>
      </c>
      <c r="E9" s="17"/>
    </row>
    <row r="10" spans="1:5" ht="15.75">
      <c r="A10" s="8">
        <v>6</v>
      </c>
      <c r="B10" s="12" t="s">
        <v>17</v>
      </c>
      <c r="C10" s="9">
        <f>3000</f>
        <v>3000</v>
      </c>
      <c r="D10" s="18">
        <f t="shared" si="0"/>
        <v>0.0348241554271705</v>
      </c>
      <c r="E10" s="17"/>
    </row>
    <row r="11" spans="1:5" ht="15.75">
      <c r="A11" s="8">
        <v>7</v>
      </c>
      <c r="B11" s="12" t="s">
        <v>11</v>
      </c>
      <c r="C11" s="9">
        <f>6929.86</f>
        <v>6929.86</v>
      </c>
      <c r="D11" s="18">
        <f t="shared" si="0"/>
        <v>0.0804421739095106</v>
      </c>
      <c r="E11" s="17"/>
    </row>
    <row r="12" spans="1:5" ht="15.75">
      <c r="A12" s="8">
        <v>8</v>
      </c>
      <c r="B12" s="12" t="s">
        <v>15</v>
      </c>
      <c r="C12" s="9">
        <f>9623.18+6.05</f>
        <v>9629.23</v>
      </c>
      <c r="D12" s="18">
        <f t="shared" si="0"/>
        <v>0.11177660072132434</v>
      </c>
      <c r="E12" s="17"/>
    </row>
    <row r="13" spans="1:5" ht="15.75">
      <c r="A13" s="8">
        <v>9</v>
      </c>
      <c r="B13" s="12" t="s">
        <v>16</v>
      </c>
      <c r="C13" s="9">
        <f>8813.33+140.92+37.98+52.33</f>
        <v>9044.56</v>
      </c>
      <c r="D13" s="18">
        <f t="shared" si="0"/>
        <v>0.10498972107012308</v>
      </c>
      <c r="E13" s="17"/>
    </row>
    <row r="14" spans="1:5" ht="30.75">
      <c r="A14" s="8">
        <v>10</v>
      </c>
      <c r="B14" s="12" t="s">
        <v>18</v>
      </c>
      <c r="C14" s="9">
        <f>20706.5</f>
        <v>20706.5</v>
      </c>
      <c r="D14" s="18">
        <f t="shared" si="0"/>
        <v>0.24036212478423533</v>
      </c>
      <c r="E14" s="17"/>
    </row>
    <row r="15" spans="1:5" ht="15.75">
      <c r="A15" s="8">
        <v>11</v>
      </c>
      <c r="B15" s="20" t="s">
        <v>9</v>
      </c>
      <c r="C15" s="9">
        <f>33730.42+36.58+218.06</f>
        <v>33985.06</v>
      </c>
      <c r="D15" s="18">
        <f t="shared" si="0"/>
        <v>0.39450033721390504</v>
      </c>
      <c r="E15" s="17"/>
    </row>
    <row r="16" spans="1:5" ht="75.75">
      <c r="A16" s="8">
        <v>12</v>
      </c>
      <c r="B16" s="12" t="s">
        <v>4</v>
      </c>
      <c r="C16" s="9">
        <f>8363.83+151979.29+0.39+0.84+0.03+0.09+670.49+0.66+128.61+223.23+49.79+559.91+22.51+470.9+329.58+280.61+27.87+17.4+402.74+224.88+77.85+9.22+6.43+17.11+2.38</f>
        <v>163866.63999999996</v>
      </c>
      <c r="D16" s="18">
        <f t="shared" si="0"/>
        <v>1.9021724468960646</v>
      </c>
      <c r="E16" s="17"/>
    </row>
    <row r="17" spans="1:8" ht="15.75">
      <c r="A17" s="13"/>
      <c r="B17" s="14" t="s">
        <v>5</v>
      </c>
      <c r="C17" s="19">
        <f>SUM(C5:C16)</f>
        <v>1150100.54</v>
      </c>
      <c r="D17" s="18">
        <f t="shared" si="0"/>
        <v>13.350426653944243</v>
      </c>
      <c r="E17" s="17"/>
      <c r="F17" s="15"/>
      <c r="G17" s="15"/>
      <c r="H17" s="15"/>
    </row>
    <row r="20" ht="15.75">
      <c r="B20" s="16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2016-03-30T11:08:49Z</cp:lastPrinted>
  <dcterms:created xsi:type="dcterms:W3CDTF">2011-08-17T11:37:09Z</dcterms:created>
  <dcterms:modified xsi:type="dcterms:W3CDTF">2016-03-31T10:33:11Z</dcterms:modified>
  <cp:category/>
  <cp:version/>
  <cp:contentType/>
  <cp:contentStatus/>
</cp:coreProperties>
</file>