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30" tabRatio="880" activeTab="0"/>
  </bookViews>
  <sheets>
    <sheet name="Репина,10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<sst xmlns="http://schemas.openxmlformats.org/spreadsheetml/2006/main" count="20" uniqueCount="20">
  <si>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Адрес:</t>
  </si>
  <si>
    <t>№ п/п</t>
  </si>
  <si>
    <t>Наименование статьи расходов</t>
  </si>
  <si>
    <t>сумма, руб.</t>
  </si>
  <si>
    <t>прочие расходы (сбор и учет платежей, обслуживание орг.техники, кан.товары, связь, услуги банка, другие общехозяйственные расходы)</t>
  </si>
  <si>
    <t>итого:</t>
  </si>
  <si>
    <t>Репина 101</t>
  </si>
  <si>
    <t>на 1 кв.м</t>
  </si>
  <si>
    <t>Амортизация основных средств</t>
  </si>
  <si>
    <t>Эксплуатация (материалы)</t>
  </si>
  <si>
    <t>Метрологическая поверка водосчетчика</t>
  </si>
  <si>
    <t>Заработная плата с налогами</t>
  </si>
  <si>
    <t>Исп. : Богдашева Л.Г.</t>
  </si>
  <si>
    <t>Благоустройство территории</t>
  </si>
  <si>
    <t xml:space="preserve">Поверка приборов учета </t>
  </si>
  <si>
    <t>Транспортные расходы</t>
  </si>
  <si>
    <t>Ремонт козырьков</t>
  </si>
  <si>
    <t>Изготовление стендов и табличек на подъезды</t>
  </si>
  <si>
    <t>Расчистка ливневой канализации кровли от снега</t>
  </si>
  <si>
    <t>Расшифровка расходов  за 2015г. АО "Микрорайон Волгоградский"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</si>
</sst>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00_р_._-;\-* #,##0.00000_р_._-;_-* &quot;-&quot;??_р_._-;_-@_-"/>
    <numFmt numFmtId="173" formatCode="0.00000"/>
    <numFmt numFmtId="174" formatCode="0.0000000"/>
    <numFmt numFmtId="175" formatCode="0.000000"/>
    <numFmt numFmtId="176" formatCode="0.0000"/>
    <numFmt numFmtId="177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6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3" fontId="2" fillId="0" borderId="0" xfId="59" applyFont="1" applyAlignment="1">
      <alignment/>
    </xf>
    <xf numFmtId="43" fontId="3" fillId="0" borderId="0" xfId="59" applyFont="1" applyAlignment="1">
      <alignment/>
    </xf>
    <xf numFmtId="43" fontId="4" fillId="0" borderId="0" xfId="59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43" fontId="4" fillId="0" borderId="10" xfId="59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43" fontId="5" fillId="0" borderId="10" xfId="59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43" fontId="4" fillId="0" borderId="10" xfId="59" applyFont="1" applyBorder="1" applyAlignment="1">
      <alignment/>
    </xf>
    <xf numFmtId="43" fontId="2" fillId="32" borderId="10" xfId="59" applyFont="1" applyFill="1" applyBorder="1" applyAlignment="1">
      <alignment horizontal="center"/>
    </xf>
    <xf numFmtId="0" fontId="4" fillId="32" borderId="1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B2" sqref="B2"/>
    </sheetView>
  </sheetViews>
  <sheetFormatPr defaultColWidth="9.140625" defaultRowHeight="15"/>
  <cols>
    <col min="1" max="1" width="9.28125" style="6" customWidth="1"/>
    <col min="2" max="2" width="39.57421875" style="14" customWidth="1"/>
    <col min="3" max="3" width="28.140625" style="5" customWidth="1"/>
    <col min="4" max="4" width="18.140625" style="6" bestFit="1" customWidth="1"/>
  </cols>
  <sheetData>
    <row r="1" spans="1:4" ht="15.75">
      <c r="A1" s="1" t="s">
        <v>19</v>
      </c>
      <c r="B1" s="2"/>
      <c r="C1" s="3"/>
      <c r="D1" s="1"/>
    </row>
    <row r="2" spans="1:2" ht="15.75">
      <c r="A2" s="4" t="s">
        <v>0</v>
      </c>
      <c r="B2" s="4" t="s">
        <v>6</v>
      </c>
    </row>
    <row r="3" spans="1:2" ht="15.75">
      <c r="A3" s="4"/>
      <c r="B3" s="4"/>
    </row>
    <row r="4" spans="1:4" ht="15.75">
      <c r="A4" s="7" t="s">
        <v>1</v>
      </c>
      <c r="B4" s="7" t="s">
        <v>2</v>
      </c>
      <c r="C4" s="8" t="s">
        <v>3</v>
      </c>
      <c r="D4" s="7" t="s">
        <v>7</v>
      </c>
    </row>
    <row r="5" spans="1:4" ht="15.75">
      <c r="A5" s="7">
        <v>1</v>
      </c>
      <c r="B5" s="9" t="s">
        <v>11</v>
      </c>
      <c r="C5" s="10">
        <f>822303.63+1.49+30982.88+5421.58</f>
        <v>858709.58</v>
      </c>
      <c r="D5" s="15">
        <f>+C5/10010.9/9</f>
        <v>9.530828951997877</v>
      </c>
    </row>
    <row r="6" spans="1:4" ht="15.75">
      <c r="A6" s="7">
        <v>2</v>
      </c>
      <c r="B6" s="9" t="s">
        <v>8</v>
      </c>
      <c r="C6" s="10">
        <f>34428.39+1549.55</f>
        <v>35977.94</v>
      </c>
      <c r="D6" s="15">
        <f aca="true" t="shared" si="0" ref="D6:D16">+C6/10010.9/9</f>
        <v>0.39931963049165303</v>
      </c>
    </row>
    <row r="7" spans="1:4" ht="15.75">
      <c r="A7" s="7">
        <v>3</v>
      </c>
      <c r="B7" s="11" t="s">
        <v>13</v>
      </c>
      <c r="C7" s="10">
        <f>5051.17</f>
        <v>5051.17</v>
      </c>
      <c r="D7" s="15">
        <f t="shared" si="0"/>
        <v>0.056063002438453205</v>
      </c>
    </row>
    <row r="8" spans="1:4" ht="30.75">
      <c r="A8" s="7">
        <v>4</v>
      </c>
      <c r="B8" s="11" t="s">
        <v>18</v>
      </c>
      <c r="C8" s="8">
        <f>28000</f>
        <v>28000</v>
      </c>
      <c r="D8" s="15">
        <f t="shared" si="0"/>
        <v>0.3107723692286519</v>
      </c>
    </row>
    <row r="9" spans="1:4" ht="15.75">
      <c r="A9" s="7">
        <v>5</v>
      </c>
      <c r="B9" s="11" t="s">
        <v>16</v>
      </c>
      <c r="C9" s="8">
        <f>18505.21</f>
        <v>18505.21</v>
      </c>
      <c r="D9" s="15">
        <f t="shared" si="0"/>
        <v>0.20538956981334788</v>
      </c>
    </row>
    <row r="10" spans="1:4" ht="30.75">
      <c r="A10" s="7">
        <v>6</v>
      </c>
      <c r="B10" s="11" t="s">
        <v>10</v>
      </c>
      <c r="C10" s="8">
        <f>920</f>
        <v>920</v>
      </c>
      <c r="D10" s="15">
        <f t="shared" si="0"/>
        <v>0.010211092131798561</v>
      </c>
    </row>
    <row r="11" spans="1:4" ht="15.75">
      <c r="A11" s="7">
        <v>11</v>
      </c>
      <c r="B11" s="11" t="s">
        <v>14</v>
      </c>
      <c r="C11" s="8">
        <f>4439.18+10.36</f>
        <v>4449.54</v>
      </c>
      <c r="D11" s="15">
        <f t="shared" si="0"/>
        <v>0.04938550313491627</v>
      </c>
    </row>
    <row r="12" spans="1:4" ht="15.75">
      <c r="A12" s="7">
        <v>12</v>
      </c>
      <c r="B12" s="11" t="s">
        <v>15</v>
      </c>
      <c r="C12" s="8">
        <f>9036.72+241.24+65.03+89.59</f>
        <v>9432.58</v>
      </c>
      <c r="D12" s="15">
        <f t="shared" si="0"/>
        <v>0.10469232980495705</v>
      </c>
    </row>
    <row r="13" spans="1:4" ht="30.75">
      <c r="A13" s="7">
        <v>13</v>
      </c>
      <c r="B13" s="11" t="s">
        <v>17</v>
      </c>
      <c r="C13" s="8">
        <f>8872.04</f>
        <v>8872.04</v>
      </c>
      <c r="D13" s="15">
        <f t="shared" si="0"/>
        <v>0.09847088895326318</v>
      </c>
    </row>
    <row r="14" spans="1:4" ht="15.75">
      <c r="A14" s="7">
        <v>14</v>
      </c>
      <c r="B14" s="17" t="s">
        <v>9</v>
      </c>
      <c r="C14" s="8">
        <f>83240.82+37.59+221.61</f>
        <v>83500.02</v>
      </c>
      <c r="D14" s="15">
        <f t="shared" si="0"/>
        <v>0.9267678230728507</v>
      </c>
    </row>
    <row r="15" spans="1:4" ht="75.75">
      <c r="A15" s="7">
        <v>15</v>
      </c>
      <c r="B15" s="11" t="s">
        <v>4</v>
      </c>
      <c r="C15" s="8">
        <f>8562.26+155437.91+0.68+1.43+0.04+0.15+1147.87+1.12+220.18+382.18+85.25+958.53+38.53+806.18+564.22+385.17+47.72+29.78+689.47+384.99+133.27+12.2+11+29.32+4.08</f>
        <v>169933.52999999997</v>
      </c>
      <c r="D15" s="15">
        <f t="shared" si="0"/>
        <v>1.8860944903388637</v>
      </c>
    </row>
    <row r="16" spans="1:4" ht="15.75">
      <c r="A16" s="12"/>
      <c r="B16" s="13" t="s">
        <v>5</v>
      </c>
      <c r="C16" s="16">
        <f>SUM(C5:C15)</f>
        <v>1223351.61</v>
      </c>
      <c r="D16" s="15">
        <f t="shared" si="0"/>
        <v>13.577995651406635</v>
      </c>
    </row>
    <row r="19" ht="15.75">
      <c r="B19" s="1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User-01</cp:lastModifiedBy>
  <cp:lastPrinted>2016-03-30T11:08:49Z</cp:lastPrinted>
  <dcterms:created xsi:type="dcterms:W3CDTF">2011-08-17T11:37:09Z</dcterms:created>
  <dcterms:modified xsi:type="dcterms:W3CDTF">2016-03-31T10:35:24Z</dcterms:modified>
  <cp:category/>
  <cp:version/>
  <cp:contentType/>
  <cp:contentStatus/>
</cp:coreProperties>
</file>