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63-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C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поставщик предъявил на 20 квт/ч меньше.
</t>
        </r>
      </text>
    </comment>
    <comment ref="AC1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поставщик предъявил на 20 квт/ч меньше.</t>
        </r>
      </text>
    </comment>
  </commentList>
</comments>
</file>

<file path=xl/sharedStrings.xml><?xml version="1.0" encoding="utf-8"?>
<sst xmlns="http://schemas.openxmlformats.org/spreadsheetml/2006/main" count="74" uniqueCount="42">
  <si>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</si>
  <si>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</si>
  <si>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</si>
  <si>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</si>
  <si>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</si>
  <si>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</si>
  <si>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</si>
  <si>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</si>
  <si>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</si>
  <si>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</si>
  <si>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</si>
  <si>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</si>
  <si>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</si>
  <si>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</si>
  <si>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</si>
  <si>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</si>
  <si>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</si>
  <si>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</si>
  <si>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</si>
  <si>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</si>
  <si>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</si>
  <si>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</si>
  <si>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Викулова 63/5</t>
  </si>
  <si>
    <t>Фактич. потреб-е июнь</t>
  </si>
  <si>
    <t>701434(вычитаемый из квартир)</t>
  </si>
  <si>
    <t>освещение МОП вычитается из квартирного 684320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</si>
  <si>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</si>
  <si>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</si>
  <si>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</si>
  <si>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</si>
  <si>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</si>
  <si>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</si>
  <si>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</si>
  <si>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</si>
  <si>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</si>
  <si>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</si>
  <si>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</si>
  <si>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</si>
  <si>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</si>
  <si>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</si>
  <si>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</si>
  <si>
    <t>Заменен на новый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</si>
</sst>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0" fillId="0" borderId="0" xfId="0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tabSelected="1" zoomScalePageLayoutView="0" workbookViewId="0" topLeftCell="A1">
      <pane xSplit="14" ySplit="16" topLeftCell="W17" activePane="bottomRight" state="frozen"/>
      <selection pane="topLeft" activeCell="A1" sqref="A1"/>
      <selection pane="topRight" activeCell="O1" sqref="O1"/>
      <selection pane="bottomLeft" activeCell="A11" sqref="A11"/>
      <selection pane="bottomRight" activeCell="W34" sqref="W34"/>
    </sheetView>
  </sheetViews>
  <sheetFormatPr defaultColWidth="9.140625" defaultRowHeight="15"/>
  <cols>
    <col min="1" max="1" width="9.7109375" style="0" customWidth="1"/>
    <col min="2" max="2" width="4.7109375" style="0" customWidth="1"/>
    <col min="3" max="3" width="12.00390625" style="0" bestFit="1" customWidth="1"/>
    <col min="4" max="4" width="11.28125" style="0" customWidth="1"/>
    <col min="6" max="6" width="5.140625" style="0" customWidth="1"/>
    <col min="7" max="8" width="9.140625" style="0" hidden="1" customWidth="1"/>
    <col min="9" max="9" width="9.57421875" style="0" hidden="1" customWidth="1"/>
    <col min="10" max="10" width="9.140625" style="0" hidden="1" customWidth="1"/>
    <col min="11" max="11" width="9.7109375" style="0" hidden="1" customWidth="1"/>
    <col min="12" max="12" width="9.140625" style="0" hidden="1" customWidth="1"/>
    <col min="13" max="13" width="9.7109375" style="0" hidden="1" customWidth="1"/>
    <col min="14" max="14" width="0" style="0" hidden="1" customWidth="1"/>
    <col min="15" max="15" width="9.8515625" style="0" hidden="1" customWidth="1"/>
    <col min="17" max="17" width="9.7109375" style="0" customWidth="1"/>
    <col min="21" max="21" width="9.7109375" style="0" customWidth="1"/>
    <col min="23" max="23" width="9.7109375" style="0" customWidth="1"/>
    <col min="25" max="25" width="9.57421875" style="0" customWidth="1"/>
    <col min="27" max="27" width="9.57421875" style="0" customWidth="1"/>
    <col min="29" max="29" width="9.8515625" style="0" customWidth="1"/>
    <col min="31" max="31" width="9.8515625" style="0" customWidth="1"/>
  </cols>
  <sheetData>
    <row r="1" spans="1:9" ht="15">
      <c r="A1" s="31" t="s">
        <v>27</v>
      </c>
      <c r="B1" s="31"/>
      <c r="C1" s="32"/>
      <c r="D1" s="32"/>
      <c r="E1" s="32"/>
      <c r="F1" s="32"/>
      <c r="G1" s="32"/>
      <c r="H1" s="32"/>
      <c r="I1" s="32"/>
    </row>
    <row r="2" spans="1:9" ht="27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31" ht="409.5">
      <c r="A3" s="2" t="s">
        <v>0</v>
      </c>
      <c r="B3" s="13" t="s">
        <v>40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26</v>
      </c>
      <c r="H3" s="3" t="s">
        <v>28</v>
      </c>
      <c r="I3" s="7" t="s">
        <v>5</v>
      </c>
      <c r="J3" s="3" t="s">
        <v>29</v>
      </c>
      <c r="K3" s="7" t="s">
        <v>6</v>
      </c>
      <c r="L3" s="3" t="s">
        <v>30</v>
      </c>
      <c r="M3" s="7" t="s">
        <v>7</v>
      </c>
      <c r="N3" s="3" t="s">
        <v>31</v>
      </c>
      <c r="O3" s="7" t="s">
        <v>8</v>
      </c>
      <c r="P3" s="3" t="s">
        <v>32</v>
      </c>
      <c r="Q3" s="7" t="s">
        <v>9</v>
      </c>
      <c r="R3" s="3" t="s">
        <v>33</v>
      </c>
      <c r="S3" s="7" t="s">
        <v>23</v>
      </c>
      <c r="T3" s="3" t="s">
        <v>34</v>
      </c>
      <c r="U3" s="7" t="s">
        <v>10</v>
      </c>
      <c r="V3" s="3" t="s">
        <v>35</v>
      </c>
      <c r="W3" s="7" t="s">
        <v>11</v>
      </c>
      <c r="X3" s="3" t="s">
        <v>36</v>
      </c>
      <c r="Y3" s="7" t="s">
        <v>12</v>
      </c>
      <c r="Z3" s="3" t="s">
        <v>37</v>
      </c>
      <c r="AA3" s="7" t="s">
        <v>13</v>
      </c>
      <c r="AB3" s="3" t="s">
        <v>38</v>
      </c>
      <c r="AC3" s="7" t="s">
        <v>14</v>
      </c>
      <c r="AD3" s="3" t="s">
        <v>39</v>
      </c>
      <c r="AE3" s="7" t="s">
        <v>15</v>
      </c>
    </row>
    <row r="4" spans="1:31" ht="15">
      <c r="A4" s="34" t="s">
        <v>22</v>
      </c>
      <c r="B4" s="18">
        <v>2</v>
      </c>
      <c r="C4" s="22">
        <v>684320</v>
      </c>
      <c r="D4" s="22" t="s">
        <v>20</v>
      </c>
      <c r="E4" s="22">
        <v>30</v>
      </c>
      <c r="F4" s="1" t="s">
        <v>17</v>
      </c>
      <c r="G4" s="1" t="s">
        <v>17</v>
      </c>
      <c r="H4" s="1">
        <v>20773</v>
      </c>
      <c r="I4" s="1" t="e">
        <f>(H4-G4)*E4</f>
        <v>#VALUE!</v>
      </c>
      <c r="J4" s="1">
        <v>20932</v>
      </c>
      <c r="K4" s="1">
        <f>(J4-H4)*E4</f>
        <v>4770</v>
      </c>
      <c r="L4" s="1">
        <v>21075</v>
      </c>
      <c r="M4" s="1">
        <f>(L4-J4)*E4</f>
        <v>4290</v>
      </c>
      <c r="N4" s="1">
        <v>21150</v>
      </c>
      <c r="O4" s="1">
        <f>(N4-L4)*E4</f>
        <v>2250</v>
      </c>
      <c r="P4" s="1">
        <v>21257</v>
      </c>
      <c r="Q4" s="1">
        <f>(P4-N4)*E4</f>
        <v>3210</v>
      </c>
      <c r="R4" s="1">
        <v>21359</v>
      </c>
      <c r="S4" s="1">
        <f>(R4-P4)*E4</f>
        <v>3060</v>
      </c>
      <c r="T4" s="1">
        <v>21450</v>
      </c>
      <c r="U4" s="1">
        <f>(T4-R4)*E4</f>
        <v>2730</v>
      </c>
      <c r="V4" s="1">
        <v>21542</v>
      </c>
      <c r="W4" s="1">
        <f>(V4-T4)*E4</f>
        <v>2760</v>
      </c>
      <c r="X4" s="1">
        <v>21672</v>
      </c>
      <c r="Y4" s="1">
        <f>(X4-V4)*E4</f>
        <v>3900</v>
      </c>
      <c r="Z4" s="1">
        <v>21785</v>
      </c>
      <c r="AA4" s="1">
        <f>(Z4-X4)*E4+640</f>
        <v>4030</v>
      </c>
      <c r="AB4" s="16" t="s">
        <v>41</v>
      </c>
      <c r="AC4" s="1">
        <v>0</v>
      </c>
      <c r="AD4" s="1"/>
      <c r="AE4" s="1">
        <v>0</v>
      </c>
    </row>
    <row r="5" spans="1:31" ht="15">
      <c r="A5" s="34"/>
      <c r="B5" s="19"/>
      <c r="C5" s="22"/>
      <c r="D5" s="22"/>
      <c r="E5" s="22"/>
      <c r="F5" s="1" t="s">
        <v>18</v>
      </c>
      <c r="G5" s="1" t="s">
        <v>18</v>
      </c>
      <c r="H5" s="1">
        <f>17021</f>
        <v>17021</v>
      </c>
      <c r="I5" s="1" t="e">
        <f>(H5-G5)*E4</f>
        <v>#VALUE!</v>
      </c>
      <c r="J5" s="1">
        <v>17151</v>
      </c>
      <c r="K5" s="1">
        <f>(J5-H5)*E4</f>
        <v>3900</v>
      </c>
      <c r="L5" s="1">
        <v>17270</v>
      </c>
      <c r="M5" s="1">
        <f>(L5-J5)*E4</f>
        <v>3570</v>
      </c>
      <c r="N5" s="1">
        <v>17336</v>
      </c>
      <c r="O5" s="1">
        <f>(N5-L5)*E4</f>
        <v>1980</v>
      </c>
      <c r="P5" s="1">
        <v>17424</v>
      </c>
      <c r="Q5" s="1">
        <f>(P5-N5)*E4</f>
        <v>2640</v>
      </c>
      <c r="R5" s="1">
        <v>17508</v>
      </c>
      <c r="S5" s="1">
        <f>(R5-P5)*E4</f>
        <v>2520</v>
      </c>
      <c r="T5" s="1">
        <v>17593</v>
      </c>
      <c r="U5" s="1">
        <f>(T5-R5)*E4</f>
        <v>2550</v>
      </c>
      <c r="V5" s="1">
        <v>17665</v>
      </c>
      <c r="W5" s="1">
        <f>(V5-T5)*E4</f>
        <v>2160</v>
      </c>
      <c r="X5" s="1">
        <v>17775</v>
      </c>
      <c r="Y5" s="1">
        <f>(X5-V5)*E4</f>
        <v>3300</v>
      </c>
      <c r="Z5" s="1">
        <v>17887</v>
      </c>
      <c r="AA5" s="1">
        <f>(Z5-X5)*E4+50</f>
        <v>3410</v>
      </c>
      <c r="AB5" s="17"/>
      <c r="AC5" s="1">
        <v>0</v>
      </c>
      <c r="AD5" s="1"/>
      <c r="AE5" s="1">
        <v>0</v>
      </c>
    </row>
    <row r="6" spans="1:31" ht="15">
      <c r="A6" s="34"/>
      <c r="B6" s="14"/>
      <c r="C6" s="22">
        <v>338091</v>
      </c>
      <c r="D6" s="22" t="s">
        <v>16</v>
      </c>
      <c r="E6" s="22">
        <v>30</v>
      </c>
      <c r="F6" s="1" t="s">
        <v>17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>
        <v>1</v>
      </c>
      <c r="AA6" s="1"/>
      <c r="AB6" s="1">
        <v>148</v>
      </c>
      <c r="AC6" s="8">
        <f>(AB6-Z6)*E6</f>
        <v>4410</v>
      </c>
      <c r="AD6" s="1">
        <v>283</v>
      </c>
      <c r="AE6" s="1">
        <f>(AD6-AB6)*E6</f>
        <v>4050</v>
      </c>
    </row>
    <row r="7" spans="1:31" ht="15">
      <c r="A7" s="34"/>
      <c r="B7" s="14"/>
      <c r="C7" s="22"/>
      <c r="D7" s="22"/>
      <c r="E7" s="22"/>
      <c r="F7" s="1" t="s">
        <v>18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>
        <v>1</v>
      </c>
      <c r="AA7" s="1"/>
      <c r="AB7" s="1">
        <v>36</v>
      </c>
      <c r="AC7" s="8">
        <f>(AB7-Z7)*E6</f>
        <v>1050</v>
      </c>
      <c r="AD7" s="1">
        <v>68</v>
      </c>
      <c r="AE7" s="1">
        <f>(AD7-AB7)*E6</f>
        <v>960</v>
      </c>
    </row>
    <row r="8" spans="1:31" ht="15">
      <c r="A8" s="34"/>
      <c r="B8" s="18">
        <v>3</v>
      </c>
      <c r="C8" s="22">
        <v>677157</v>
      </c>
      <c r="D8" s="22" t="s">
        <v>16</v>
      </c>
      <c r="E8" s="30">
        <v>20</v>
      </c>
      <c r="F8" s="1" t="s">
        <v>17</v>
      </c>
      <c r="G8" s="1" t="s">
        <v>17</v>
      </c>
      <c r="H8" s="1">
        <v>13313</v>
      </c>
      <c r="I8" s="1" t="e">
        <f>(H8-G8)*E8</f>
        <v>#VALUE!</v>
      </c>
      <c r="J8" s="1">
        <v>13434</v>
      </c>
      <c r="K8" s="1">
        <f>(J8-H8)*E8</f>
        <v>2420</v>
      </c>
      <c r="L8" s="1">
        <v>13539</v>
      </c>
      <c r="M8" s="1">
        <f>(L8-J8)*E8</f>
        <v>2100</v>
      </c>
      <c r="N8" s="1">
        <v>13598</v>
      </c>
      <c r="O8" s="1">
        <f>(N8-L8)*E8</f>
        <v>1180</v>
      </c>
      <c r="P8" s="1">
        <v>13679</v>
      </c>
      <c r="Q8" s="1">
        <f>(P8-N8)*E8</f>
        <v>1620</v>
      </c>
      <c r="R8" s="1">
        <v>13757</v>
      </c>
      <c r="S8" s="1">
        <f>(R8-P8)*E8</f>
        <v>1560</v>
      </c>
      <c r="T8" s="1">
        <v>13829</v>
      </c>
      <c r="U8" s="1">
        <f>(T8-R8)*E8</f>
        <v>1440</v>
      </c>
      <c r="V8" s="1">
        <v>13892</v>
      </c>
      <c r="W8" s="1">
        <f>(V8-T8)*E8</f>
        <v>1260</v>
      </c>
      <c r="X8" s="1">
        <v>13977</v>
      </c>
      <c r="Y8" s="1">
        <f>(X8-V8)*E8</f>
        <v>1700</v>
      </c>
      <c r="Z8" s="1">
        <v>14057</v>
      </c>
      <c r="AA8" s="1">
        <f>(Z8-X8)*E8+157</f>
        <v>1757</v>
      </c>
      <c r="AB8" s="16" t="s">
        <v>41</v>
      </c>
      <c r="AC8" s="8">
        <v>0</v>
      </c>
      <c r="AD8" s="1"/>
      <c r="AE8" s="1">
        <v>0</v>
      </c>
    </row>
    <row r="9" spans="1:31" ht="15">
      <c r="A9" s="34"/>
      <c r="B9" s="19"/>
      <c r="C9" s="22"/>
      <c r="D9" s="22"/>
      <c r="E9" s="30"/>
      <c r="F9" s="1" t="s">
        <v>18</v>
      </c>
      <c r="G9" s="1" t="s">
        <v>18</v>
      </c>
      <c r="H9" s="1">
        <v>12023</v>
      </c>
      <c r="I9" s="1" t="e">
        <f>(H9-G9)*E8</f>
        <v>#VALUE!</v>
      </c>
      <c r="J9" s="1">
        <v>12120</v>
      </c>
      <c r="K9" s="1">
        <f>(J9-H9)*E8</f>
        <v>1940</v>
      </c>
      <c r="L9" s="1">
        <v>12206</v>
      </c>
      <c r="M9" s="1">
        <f>(L9-J9)*E8</f>
        <v>1720</v>
      </c>
      <c r="N9" s="1">
        <v>12252</v>
      </c>
      <c r="O9" s="1">
        <f>(N9-L9)*E8</f>
        <v>920</v>
      </c>
      <c r="P9" s="1">
        <v>12310</v>
      </c>
      <c r="Q9" s="1">
        <f>(P9-N9)*E8</f>
        <v>1160</v>
      </c>
      <c r="R9" s="1">
        <v>12367</v>
      </c>
      <c r="S9" s="1">
        <f>(R9-P9)*E8</f>
        <v>1140</v>
      </c>
      <c r="T9" s="1">
        <v>12428</v>
      </c>
      <c r="U9" s="1">
        <f>(T9-R9)*E8</f>
        <v>1220</v>
      </c>
      <c r="V9" s="1">
        <v>12473</v>
      </c>
      <c r="W9" s="1">
        <f>(V9-T9)*E8</f>
        <v>900</v>
      </c>
      <c r="X9" s="1">
        <v>12538</v>
      </c>
      <c r="Y9" s="1">
        <f>(X9-V9)*E8</f>
        <v>1300</v>
      </c>
      <c r="Z9" s="1">
        <v>12608</v>
      </c>
      <c r="AA9" s="1">
        <f>(Z9-X9)*E8-57</f>
        <v>1343</v>
      </c>
      <c r="AB9" s="17"/>
      <c r="AC9" s="8">
        <v>0</v>
      </c>
      <c r="AD9" s="1"/>
      <c r="AE9" s="1">
        <v>0</v>
      </c>
    </row>
    <row r="10" spans="1:31" ht="15">
      <c r="A10" s="34"/>
      <c r="B10" s="14"/>
      <c r="C10" s="22">
        <v>402272</v>
      </c>
      <c r="D10" s="22" t="s">
        <v>16</v>
      </c>
      <c r="E10" s="30">
        <v>20</v>
      </c>
      <c r="F10" s="1" t="s">
        <v>17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>
        <v>1</v>
      </c>
      <c r="AB10" s="1">
        <v>92</v>
      </c>
      <c r="AC10" s="8">
        <f>(AB10-Z10)*E10-20</f>
        <v>1820</v>
      </c>
      <c r="AD10" s="1">
        <v>185</v>
      </c>
      <c r="AE10" s="1">
        <f>(AD10-AB10)*E10</f>
        <v>1860</v>
      </c>
    </row>
    <row r="11" spans="1:31" ht="15">
      <c r="A11" s="34"/>
      <c r="B11" s="14"/>
      <c r="C11" s="22"/>
      <c r="D11" s="22"/>
      <c r="E11" s="30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</v>
      </c>
      <c r="AB11" s="1">
        <v>27</v>
      </c>
      <c r="AC11" s="8">
        <f>(AB11-Z11)*E10-20</f>
        <v>520</v>
      </c>
      <c r="AD11" s="1">
        <v>50</v>
      </c>
      <c r="AE11" s="1">
        <f>(AD11-AB11)*E10</f>
        <v>460</v>
      </c>
    </row>
    <row r="12" spans="1:31" ht="15">
      <c r="A12" s="34"/>
      <c r="B12" s="18">
        <v>4</v>
      </c>
      <c r="C12" s="30">
        <v>693636</v>
      </c>
      <c r="D12" s="22" t="s">
        <v>19</v>
      </c>
      <c r="E12" s="22">
        <v>6</v>
      </c>
      <c r="F12" s="1" t="s">
        <v>17</v>
      </c>
      <c r="G12" s="1">
        <v>8984</v>
      </c>
      <c r="H12" s="1">
        <v>9063</v>
      </c>
      <c r="I12" s="1">
        <f>(H12-G12)*E12</f>
        <v>474</v>
      </c>
      <c r="J12" s="1">
        <v>9159</v>
      </c>
      <c r="K12" s="1">
        <f>(J12-H12)*E12</f>
        <v>576</v>
      </c>
      <c r="L12" s="1">
        <v>9240</v>
      </c>
      <c r="M12" s="1">
        <f>(L12-J12)*E12</f>
        <v>486</v>
      </c>
      <c r="N12" s="1">
        <v>9288</v>
      </c>
      <c r="O12" s="1">
        <f>(N12-L12)*E12</f>
        <v>288</v>
      </c>
      <c r="P12" s="1">
        <v>9340</v>
      </c>
      <c r="Q12" s="1">
        <f>(P12-N12)*E12</f>
        <v>312</v>
      </c>
      <c r="R12" s="1">
        <v>9390</v>
      </c>
      <c r="S12" s="1">
        <f>(R12-P12)*E12</f>
        <v>300</v>
      </c>
      <c r="T12" s="1">
        <v>9434</v>
      </c>
      <c r="U12" s="1">
        <f>(T12-R12)*E12</f>
        <v>264</v>
      </c>
      <c r="V12" s="1">
        <v>9478</v>
      </c>
      <c r="W12" s="1">
        <f>(V12-T12)*E12</f>
        <v>264</v>
      </c>
      <c r="X12" s="1">
        <v>9510</v>
      </c>
      <c r="Y12" s="1">
        <f>(X12-V12)*E12</f>
        <v>192</v>
      </c>
      <c r="Z12" s="1">
        <v>9555</v>
      </c>
      <c r="AA12" s="1">
        <f>(Z12-X12)*E12-72</f>
        <v>198</v>
      </c>
      <c r="AB12" s="16" t="s">
        <v>41</v>
      </c>
      <c r="AC12" s="8">
        <v>0</v>
      </c>
      <c r="AD12" s="1"/>
      <c r="AE12" s="1">
        <v>0</v>
      </c>
    </row>
    <row r="13" spans="1:31" ht="15">
      <c r="A13" s="34"/>
      <c r="B13" s="19"/>
      <c r="C13" s="30"/>
      <c r="D13" s="22"/>
      <c r="E13" s="22"/>
      <c r="F13" s="1" t="s">
        <v>18</v>
      </c>
      <c r="G13" s="1">
        <v>4242</v>
      </c>
      <c r="H13" s="1">
        <v>4284</v>
      </c>
      <c r="I13" s="1">
        <f>(H13-G13)*E12</f>
        <v>252</v>
      </c>
      <c r="J13" s="1">
        <v>4331</v>
      </c>
      <c r="K13" s="1">
        <f>(J13-H13)*E12</f>
        <v>282</v>
      </c>
      <c r="L13" s="1">
        <v>4369</v>
      </c>
      <c r="M13" s="1">
        <f>(L13-J13)*E12</f>
        <v>228</v>
      </c>
      <c r="N13" s="1">
        <v>4395</v>
      </c>
      <c r="O13" s="1">
        <f>(N13-L13)*E12</f>
        <v>156</v>
      </c>
      <c r="P13" s="1">
        <v>4425</v>
      </c>
      <c r="Q13" s="1">
        <f>(P13-N13)*E12</f>
        <v>180</v>
      </c>
      <c r="R13" s="1">
        <v>4455</v>
      </c>
      <c r="S13" s="1">
        <f>(R13-P13)*E12</f>
        <v>180</v>
      </c>
      <c r="T13" s="1">
        <v>4487</v>
      </c>
      <c r="U13" s="1">
        <f>(T13-R13)*E12</f>
        <v>192</v>
      </c>
      <c r="V13" s="1">
        <v>4509</v>
      </c>
      <c r="W13" s="1">
        <f>(V13-T13)*E12</f>
        <v>132</v>
      </c>
      <c r="X13" s="1">
        <v>4530</v>
      </c>
      <c r="Y13" s="1">
        <f>(X13-V13)*E12</f>
        <v>126</v>
      </c>
      <c r="Z13" s="1">
        <v>4567</v>
      </c>
      <c r="AA13" s="1">
        <f>(Z13-X13)*E12-92</f>
        <v>130</v>
      </c>
      <c r="AB13" s="17"/>
      <c r="AC13" s="8">
        <v>0</v>
      </c>
      <c r="AD13" s="1"/>
      <c r="AE13" s="1">
        <v>0</v>
      </c>
    </row>
    <row r="14" spans="1:31" ht="15">
      <c r="A14" s="34"/>
      <c r="B14" s="14"/>
      <c r="C14" s="30">
        <v>338718</v>
      </c>
      <c r="D14" s="22" t="s">
        <v>19</v>
      </c>
      <c r="E14" s="22">
        <v>1</v>
      </c>
      <c r="F14" s="1" t="s">
        <v>17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>
        <v>1</v>
      </c>
      <c r="AA14" s="1"/>
      <c r="AB14" s="1">
        <v>429</v>
      </c>
      <c r="AC14" s="8">
        <f>(AB14-Z14)*E14</f>
        <v>428</v>
      </c>
      <c r="AD14" s="1">
        <v>740</v>
      </c>
      <c r="AE14" s="1">
        <f>(AD14-AB14)*E14</f>
        <v>311</v>
      </c>
    </row>
    <row r="15" spans="1:31" ht="15">
      <c r="A15" s="34"/>
      <c r="B15" s="14"/>
      <c r="C15" s="30"/>
      <c r="D15" s="22"/>
      <c r="E15" s="22"/>
      <c r="F15" s="1" t="s">
        <v>18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</v>
      </c>
      <c r="AA15" s="1"/>
      <c r="AB15" s="1">
        <v>36</v>
      </c>
      <c r="AC15" s="8">
        <f>(AB15-Z15)*E14</f>
        <v>35</v>
      </c>
      <c r="AD15" s="1">
        <v>68</v>
      </c>
      <c r="AE15" s="1">
        <f>(AD15-AB15)*E14</f>
        <v>32</v>
      </c>
    </row>
    <row r="16" spans="1:31" ht="15" customHeight="1">
      <c r="A16" s="34"/>
      <c r="B16" s="18">
        <v>1</v>
      </c>
      <c r="C16" s="22">
        <v>693639</v>
      </c>
      <c r="D16" s="22" t="s">
        <v>20</v>
      </c>
      <c r="E16" s="22">
        <v>15</v>
      </c>
      <c r="F16" s="1" t="s">
        <v>17</v>
      </c>
      <c r="G16" s="1">
        <v>6634</v>
      </c>
      <c r="H16" s="1">
        <v>6688</v>
      </c>
      <c r="I16" s="1">
        <f>(H16-G16)*E16</f>
        <v>810</v>
      </c>
      <c r="J16" s="1">
        <v>6748</v>
      </c>
      <c r="K16" s="1">
        <f>(J16-H16)*E16</f>
        <v>900</v>
      </c>
      <c r="L16" s="1">
        <v>6802</v>
      </c>
      <c r="M16" s="1">
        <f>(L16-J16)*E16</f>
        <v>810</v>
      </c>
      <c r="N16" s="1">
        <v>6831</v>
      </c>
      <c r="O16" s="1">
        <f>(N16-L16)*E16</f>
        <v>435</v>
      </c>
      <c r="P16" s="1">
        <v>6880</v>
      </c>
      <c r="Q16" s="1">
        <f>(P16-N16)*E16</f>
        <v>735</v>
      </c>
      <c r="R16" s="1">
        <v>6925</v>
      </c>
      <c r="S16" s="1">
        <f>(R16-P16)*E16</f>
        <v>675</v>
      </c>
      <c r="T16" s="1">
        <v>6966</v>
      </c>
      <c r="U16" s="1">
        <f>(T16-R16)*E16</f>
        <v>615</v>
      </c>
      <c r="V16" s="1">
        <v>7007</v>
      </c>
      <c r="W16" s="1">
        <f>(V16-T16)*E16</f>
        <v>615</v>
      </c>
      <c r="X16" s="1">
        <v>7059</v>
      </c>
      <c r="Y16" s="1">
        <f>(X16-V16)*E16</f>
        <v>780</v>
      </c>
      <c r="Z16" s="1">
        <v>7105</v>
      </c>
      <c r="AA16" s="1">
        <f>(Z16-X16)*E16+116</f>
        <v>806</v>
      </c>
      <c r="AB16" s="16" t="s">
        <v>41</v>
      </c>
      <c r="AC16" s="8">
        <v>0</v>
      </c>
      <c r="AD16" s="1"/>
      <c r="AE16" s="1">
        <v>0</v>
      </c>
    </row>
    <row r="17" spans="1:31" ht="15">
      <c r="A17" s="34"/>
      <c r="B17" s="19"/>
      <c r="C17" s="22"/>
      <c r="D17" s="22"/>
      <c r="E17" s="22"/>
      <c r="F17" s="1" t="s">
        <v>18</v>
      </c>
      <c r="G17" s="1">
        <v>9161</v>
      </c>
      <c r="H17" s="1">
        <v>9172</v>
      </c>
      <c r="I17" s="1">
        <f>(H17-G17)*E16</f>
        <v>165</v>
      </c>
      <c r="J17" s="1">
        <v>9211</v>
      </c>
      <c r="K17" s="1">
        <f>(J17-H17)*E16</f>
        <v>585</v>
      </c>
      <c r="L17" s="1">
        <v>9286</v>
      </c>
      <c r="M17" s="1">
        <f>(L17-J17)*E16</f>
        <v>1125</v>
      </c>
      <c r="N17" s="1">
        <v>9326</v>
      </c>
      <c r="O17" s="1">
        <f>(N17-L17)*E16</f>
        <v>600</v>
      </c>
      <c r="P17" s="1">
        <v>9379</v>
      </c>
      <c r="Q17" s="1">
        <f>(P17-N17)*E16</f>
        <v>795</v>
      </c>
      <c r="R17" s="1">
        <v>9427</v>
      </c>
      <c r="S17" s="1">
        <f>(R17-P17)*E16</f>
        <v>720</v>
      </c>
      <c r="T17" s="1">
        <v>9477</v>
      </c>
      <c r="U17" s="1">
        <f>(T17-R17)*E16</f>
        <v>750</v>
      </c>
      <c r="V17" s="1">
        <v>9522</v>
      </c>
      <c r="W17" s="1">
        <f>(V17-T17)*E16</f>
        <v>675</v>
      </c>
      <c r="X17" s="1">
        <v>9579</v>
      </c>
      <c r="Y17" s="1">
        <f>(X17-V17)*E16</f>
        <v>855</v>
      </c>
      <c r="Z17" s="1">
        <v>9637</v>
      </c>
      <c r="AA17" s="1">
        <f>(Z17-X17)*E16+14</f>
        <v>884</v>
      </c>
      <c r="AB17" s="17"/>
      <c r="AC17" s="8">
        <v>0</v>
      </c>
      <c r="AD17" s="1"/>
      <c r="AE17" s="1">
        <v>0</v>
      </c>
    </row>
    <row r="18" spans="1:31" ht="15" hidden="1">
      <c r="A18" s="34"/>
      <c r="B18" s="18"/>
      <c r="C18" s="24" t="s">
        <v>24</v>
      </c>
      <c r="D18" s="25"/>
      <c r="E18" s="26"/>
      <c r="F18" s="1" t="s">
        <v>17</v>
      </c>
      <c r="G18" s="1"/>
      <c r="H18" s="1"/>
      <c r="I18" s="1">
        <f>-I20</f>
        <v>-153</v>
      </c>
      <c r="J18" s="1"/>
      <c r="K18" s="1">
        <f>-K20</f>
        <v>-157</v>
      </c>
      <c r="L18" s="1"/>
      <c r="M18" s="1">
        <f>-M20</f>
        <v>-153</v>
      </c>
      <c r="N18" s="1"/>
      <c r="O18" s="1">
        <f>-O20</f>
        <v>-78</v>
      </c>
      <c r="P18" s="1"/>
      <c r="Q18" s="1">
        <f>-Q20</f>
        <v>-137</v>
      </c>
      <c r="R18" s="1"/>
      <c r="S18" s="1">
        <f>-S20</f>
        <v>-142</v>
      </c>
      <c r="T18" s="1"/>
      <c r="U18" s="1">
        <f>-U20</f>
        <v>-137</v>
      </c>
      <c r="V18" s="1"/>
      <c r="W18" s="1">
        <f>-W20</f>
        <v>-117</v>
      </c>
      <c r="X18" s="1"/>
      <c r="Y18" s="1">
        <f>-Y20</f>
        <v>-111</v>
      </c>
      <c r="Z18" s="8"/>
      <c r="AA18" s="1">
        <f>-AA20</f>
        <v>28112</v>
      </c>
      <c r="AB18" s="1"/>
      <c r="AC18" s="8">
        <f aca="true" t="shared" si="0" ref="AC18:AC23">(AB18-Z18)*E17</f>
        <v>0</v>
      </c>
      <c r="AD18" s="1"/>
      <c r="AE18" s="1">
        <f aca="true" t="shared" si="1" ref="AE18:AE23">(AD18-AB18)*E17</f>
        <v>0</v>
      </c>
    </row>
    <row r="19" spans="1:31" ht="15" hidden="1">
      <c r="A19" s="34"/>
      <c r="B19" s="19"/>
      <c r="C19" s="27"/>
      <c r="D19" s="28"/>
      <c r="E19" s="29"/>
      <c r="F19" s="1" t="s">
        <v>18</v>
      </c>
      <c r="G19" s="1"/>
      <c r="H19" s="1"/>
      <c r="I19" s="1">
        <f>-I21</f>
        <v>-186</v>
      </c>
      <c r="J19" s="1"/>
      <c r="K19" s="1">
        <f>-K21</f>
        <v>-168</v>
      </c>
      <c r="L19" s="1"/>
      <c r="M19" s="1">
        <f>-M21</f>
        <v>-162</v>
      </c>
      <c r="N19" s="1"/>
      <c r="O19" s="1">
        <f>-O21</f>
        <v>-101</v>
      </c>
      <c r="P19" s="1"/>
      <c r="Q19" s="1">
        <f>-Q21</f>
        <v>-146</v>
      </c>
      <c r="R19" s="1"/>
      <c r="S19" s="1">
        <f>-S21</f>
        <v>-149</v>
      </c>
      <c r="T19" s="1"/>
      <c r="U19" s="1">
        <f>-U21</f>
        <v>-164</v>
      </c>
      <c r="V19" s="1"/>
      <c r="W19" s="1">
        <f>-W21</f>
        <v>-119</v>
      </c>
      <c r="X19" s="1"/>
      <c r="Y19" s="1">
        <f>-Y21</f>
        <v>-118</v>
      </c>
      <c r="Z19" s="8"/>
      <c r="AA19" s="1">
        <f>-AA21</f>
        <v>30177</v>
      </c>
      <c r="AB19" s="1"/>
      <c r="AC19" s="8">
        <f t="shared" si="0"/>
        <v>0</v>
      </c>
      <c r="AD19" s="1"/>
      <c r="AE19" s="1">
        <f t="shared" si="1"/>
        <v>0</v>
      </c>
    </row>
    <row r="20" spans="1:31" ht="43.5" customHeight="1" hidden="1">
      <c r="A20" s="34"/>
      <c r="B20" s="18"/>
      <c r="C20" s="20">
        <v>701434</v>
      </c>
      <c r="D20" s="20" t="s">
        <v>25</v>
      </c>
      <c r="E20" s="22">
        <v>1</v>
      </c>
      <c r="F20" s="1" t="s">
        <v>17</v>
      </c>
      <c r="G20" s="8">
        <v>26927</v>
      </c>
      <c r="H20" s="1">
        <v>27080</v>
      </c>
      <c r="I20" s="1">
        <f>(H20-G20)*E20</f>
        <v>153</v>
      </c>
      <c r="J20" s="1">
        <v>27237</v>
      </c>
      <c r="K20" s="1">
        <f>(J20-H20)*E20</f>
        <v>157</v>
      </c>
      <c r="L20" s="1">
        <v>27390</v>
      </c>
      <c r="M20" s="1">
        <f>(L20-J20)*E20</f>
        <v>153</v>
      </c>
      <c r="N20" s="1">
        <v>27468</v>
      </c>
      <c r="O20" s="1">
        <f>(N20-L20)*E20</f>
        <v>78</v>
      </c>
      <c r="P20" s="1">
        <v>27605</v>
      </c>
      <c r="Q20" s="1">
        <f>(P20-N20)*E20</f>
        <v>137</v>
      </c>
      <c r="R20" s="1">
        <v>27747</v>
      </c>
      <c r="S20" s="1">
        <f>(R20-P20)*E20</f>
        <v>142</v>
      </c>
      <c r="T20" s="1">
        <v>27884</v>
      </c>
      <c r="U20" s="1">
        <f>(T20-R20)*E20</f>
        <v>137</v>
      </c>
      <c r="V20" s="1">
        <v>28001</v>
      </c>
      <c r="W20" s="1">
        <f>(V20-T20)*E20</f>
        <v>117</v>
      </c>
      <c r="X20" s="1">
        <v>28112</v>
      </c>
      <c r="Y20" s="1">
        <f>(X20-V20)*E20</f>
        <v>111</v>
      </c>
      <c r="Z20" s="8"/>
      <c r="AA20" s="1">
        <f>(Z20-X20)*E20</f>
        <v>-28112</v>
      </c>
      <c r="AB20" s="1"/>
      <c r="AC20" s="8">
        <f t="shared" si="0"/>
        <v>0</v>
      </c>
      <c r="AD20" s="8"/>
      <c r="AE20" s="1">
        <f t="shared" si="1"/>
        <v>0</v>
      </c>
    </row>
    <row r="21" spans="1:31" ht="41.25" customHeight="1" hidden="1">
      <c r="A21" s="34"/>
      <c r="B21" s="23"/>
      <c r="C21" s="21"/>
      <c r="D21" s="21"/>
      <c r="E21" s="22"/>
      <c r="F21" s="1" t="s">
        <v>18</v>
      </c>
      <c r="G21" s="8">
        <v>28864</v>
      </c>
      <c r="H21" s="1">
        <v>29050</v>
      </c>
      <c r="I21" s="1">
        <f>(H21-G21)*E20</f>
        <v>186</v>
      </c>
      <c r="J21" s="1">
        <v>29218</v>
      </c>
      <c r="K21" s="1">
        <f>(J21-H21)*E20</f>
        <v>168</v>
      </c>
      <c r="L21" s="1">
        <v>29380</v>
      </c>
      <c r="M21" s="1">
        <f>(L21-J21)*E20</f>
        <v>162</v>
      </c>
      <c r="N21" s="1">
        <v>29481</v>
      </c>
      <c r="O21" s="1">
        <f>(N21-L21)*E20</f>
        <v>101</v>
      </c>
      <c r="P21" s="1">
        <v>29627</v>
      </c>
      <c r="Q21" s="1">
        <f>(P21-N21)*E20</f>
        <v>146</v>
      </c>
      <c r="R21" s="1">
        <v>29776</v>
      </c>
      <c r="S21" s="1">
        <f>(R21-P21)*E20</f>
        <v>149</v>
      </c>
      <c r="T21" s="1">
        <v>29940</v>
      </c>
      <c r="U21" s="1">
        <f>(T21-R21)*E20</f>
        <v>164</v>
      </c>
      <c r="V21" s="1">
        <v>30059</v>
      </c>
      <c r="W21" s="1">
        <f>(V21-T21)*E20</f>
        <v>119</v>
      </c>
      <c r="X21" s="1">
        <v>30177</v>
      </c>
      <c r="Y21" s="1">
        <f>(X21-V21)*E20</f>
        <v>118</v>
      </c>
      <c r="Z21" s="8"/>
      <c r="AA21" s="1">
        <f>(Z21-X21)*E20</f>
        <v>-30177</v>
      </c>
      <c r="AB21" s="1"/>
      <c r="AC21" s="8">
        <f t="shared" si="0"/>
        <v>0</v>
      </c>
      <c r="AD21" s="8"/>
      <c r="AE21" s="1">
        <f t="shared" si="1"/>
        <v>0</v>
      </c>
    </row>
    <row r="22" spans="1:31" ht="14.25" customHeight="1">
      <c r="A22" s="34"/>
      <c r="B22" s="15"/>
      <c r="C22" s="22">
        <v>338933</v>
      </c>
      <c r="D22" s="22" t="s">
        <v>20</v>
      </c>
      <c r="E22" s="22">
        <v>15</v>
      </c>
      <c r="F22" s="1" t="s">
        <v>17</v>
      </c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8">
        <v>1</v>
      </c>
      <c r="AA22" s="1"/>
      <c r="AB22" s="1">
        <v>73</v>
      </c>
      <c r="AC22" s="8">
        <f>(AB22-Z22)*E22</f>
        <v>1080</v>
      </c>
      <c r="AD22" s="8">
        <v>135</v>
      </c>
      <c r="AE22" s="1">
        <f>(AD22-AB22)*E22</f>
        <v>930</v>
      </c>
    </row>
    <row r="23" spans="1:31" ht="13.5" customHeight="1">
      <c r="A23" s="34"/>
      <c r="B23" s="15"/>
      <c r="C23" s="22"/>
      <c r="D23" s="22"/>
      <c r="E23" s="22"/>
      <c r="F23" s="1" t="s">
        <v>18</v>
      </c>
      <c r="G23" s="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8">
        <v>1</v>
      </c>
      <c r="AA23" s="1"/>
      <c r="AB23" s="1">
        <v>23</v>
      </c>
      <c r="AC23" s="8">
        <f t="shared" si="0"/>
        <v>330</v>
      </c>
      <c r="AD23" s="8">
        <v>83</v>
      </c>
      <c r="AE23" s="1">
        <f t="shared" si="1"/>
        <v>900</v>
      </c>
    </row>
    <row r="24" spans="1:42" ht="15" customHeight="1">
      <c r="A24" s="34"/>
      <c r="B24" s="10"/>
      <c r="C24" s="35" t="s">
        <v>21</v>
      </c>
      <c r="D24" s="36"/>
      <c r="E24" s="37"/>
      <c r="F24" s="5" t="s">
        <v>17</v>
      </c>
      <c r="G24" s="6" t="e">
        <f aca="true" t="shared" si="2" ref="G24:J25">G4+G8+G12+G16+G18+G20</f>
        <v>#VALUE!</v>
      </c>
      <c r="H24" s="6">
        <f t="shared" si="2"/>
        <v>76917</v>
      </c>
      <c r="I24" s="6" t="e">
        <f t="shared" si="2"/>
        <v>#VALUE!</v>
      </c>
      <c r="J24" s="6">
        <f t="shared" si="2"/>
        <v>77510</v>
      </c>
      <c r="K24" s="6">
        <f aca="true" t="shared" si="3" ref="K24:AA24">K4+K8+K12+K16+K18+K20</f>
        <v>8666</v>
      </c>
      <c r="L24" s="6"/>
      <c r="M24" s="6">
        <f t="shared" si="3"/>
        <v>7686</v>
      </c>
      <c r="N24" s="6"/>
      <c r="O24" s="6">
        <f t="shared" si="3"/>
        <v>4153</v>
      </c>
      <c r="P24" s="6"/>
      <c r="Q24" s="6">
        <f t="shared" si="3"/>
        <v>5877</v>
      </c>
      <c r="R24" s="6"/>
      <c r="S24" s="6">
        <f t="shared" si="3"/>
        <v>5595</v>
      </c>
      <c r="T24" s="6"/>
      <c r="U24" s="6">
        <f t="shared" si="3"/>
        <v>5049</v>
      </c>
      <c r="V24" s="6"/>
      <c r="W24" s="6">
        <f t="shared" si="3"/>
        <v>4899</v>
      </c>
      <c r="X24" s="6"/>
      <c r="Y24" s="6">
        <f t="shared" si="3"/>
        <v>6572</v>
      </c>
      <c r="Z24" s="6"/>
      <c r="AA24" s="6">
        <f t="shared" si="3"/>
        <v>6791</v>
      </c>
      <c r="AB24" s="6"/>
      <c r="AC24" s="6">
        <f>AC4+AC6+AC8+AC10+AC12+AC14+AC16+AC18+AC20+AC22</f>
        <v>7738</v>
      </c>
      <c r="AD24" s="6"/>
      <c r="AE24" s="6">
        <f>AE4+AE6+AE8+AE10+AE12+AE14+AE16+AE18+AE20+AE22</f>
        <v>7151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31" ht="15">
      <c r="A25" s="34"/>
      <c r="B25" s="11"/>
      <c r="C25" s="38"/>
      <c r="D25" s="39"/>
      <c r="E25" s="40"/>
      <c r="F25" s="5" t="s">
        <v>18</v>
      </c>
      <c r="G25" s="6" t="e">
        <f t="shared" si="2"/>
        <v>#VALUE!</v>
      </c>
      <c r="H25" s="6">
        <f t="shared" si="2"/>
        <v>71550</v>
      </c>
      <c r="I25" s="6" t="e">
        <f t="shared" si="2"/>
        <v>#VALUE!</v>
      </c>
      <c r="J25" s="6">
        <f t="shared" si="2"/>
        <v>72031</v>
      </c>
      <c r="K25" s="6">
        <f>K5+K9+K13+K17+K19+K21</f>
        <v>6707</v>
      </c>
      <c r="L25" s="6"/>
      <c r="M25" s="6">
        <f>M5+M9+M13+M17+M19+M21</f>
        <v>6643</v>
      </c>
      <c r="N25" s="6"/>
      <c r="O25" s="6">
        <f>O5+O9+O13+O17+O19+O21</f>
        <v>3656</v>
      </c>
      <c r="P25" s="6"/>
      <c r="Q25" s="6">
        <f>Q5+Q9+Q13+Q17+Q19+Q21</f>
        <v>4775</v>
      </c>
      <c r="R25" s="6"/>
      <c r="S25" s="6">
        <f>S5+S9+S13+S17+S19+S21</f>
        <v>4560</v>
      </c>
      <c r="T25" s="6"/>
      <c r="U25" s="6">
        <f>U5+U9+U13+U17+U19+U21</f>
        <v>4712</v>
      </c>
      <c r="V25" s="6"/>
      <c r="W25" s="6">
        <f>W5+W9+W13+W17+W19+W21</f>
        <v>3867</v>
      </c>
      <c r="X25" s="6"/>
      <c r="Y25" s="6">
        <f>Y5+Y9+Y13+Y17+Y19+Y21</f>
        <v>5581</v>
      </c>
      <c r="Z25" s="6"/>
      <c r="AA25" s="6">
        <f>AA5+AA9+AA13+AA17+AA19+AA21</f>
        <v>5767</v>
      </c>
      <c r="AB25" s="6"/>
      <c r="AC25" s="6">
        <f>AC5+AC7+AC9+AC11+AC13+AC15+AC17+AC19+AC21+AC23</f>
        <v>1935</v>
      </c>
      <c r="AD25" s="6"/>
      <c r="AE25" s="6">
        <f>AE5+AE7+AE9+AE11+AE13+AE15+AE17+AE19+AE21+AE23</f>
        <v>2352</v>
      </c>
    </row>
    <row r="26" spans="1:2" ht="0.75" customHeight="1">
      <c r="A26" s="34"/>
      <c r="B26" s="12"/>
    </row>
    <row r="27" spans="1:2" ht="15" hidden="1">
      <c r="A27" s="34"/>
      <c r="B27" s="12"/>
    </row>
    <row r="28" spans="1:2" ht="15" customHeight="1" hidden="1">
      <c r="A28" s="34"/>
      <c r="B28" s="12"/>
    </row>
    <row r="29" spans="1:2" ht="15" hidden="1">
      <c r="A29" s="34"/>
      <c r="B29" s="12"/>
    </row>
    <row r="30" spans="1:2" ht="15" customHeight="1" hidden="1">
      <c r="A30" s="34"/>
      <c r="B30" s="12"/>
    </row>
    <row r="31" spans="1:2" ht="15" hidden="1">
      <c r="A31" s="34"/>
      <c r="B31" s="12"/>
    </row>
    <row r="32" spans="1:2" ht="15" hidden="1">
      <c r="A32" s="34"/>
      <c r="B32" s="12"/>
    </row>
    <row r="33" spans="1:2" ht="15" hidden="1">
      <c r="A33" s="34"/>
      <c r="B33" s="12"/>
    </row>
  </sheetData>
  <sheetProtection/>
  <mergeCells count="41">
    <mergeCell ref="C14:C15"/>
    <mergeCell ref="D14:D15"/>
    <mergeCell ref="E14:E15"/>
    <mergeCell ref="C22:C23"/>
    <mergeCell ref="D22:D23"/>
    <mergeCell ref="E22:E23"/>
    <mergeCell ref="D10:D11"/>
    <mergeCell ref="E10:E11"/>
    <mergeCell ref="D8:D9"/>
    <mergeCell ref="E8:E9"/>
    <mergeCell ref="A1:I2"/>
    <mergeCell ref="A4:A33"/>
    <mergeCell ref="C4:C5"/>
    <mergeCell ref="D4:D5"/>
    <mergeCell ref="E4:E5"/>
    <mergeCell ref="C8:C9"/>
    <mergeCell ref="C16:C17"/>
    <mergeCell ref="D16:D17"/>
    <mergeCell ref="E16:E17"/>
    <mergeCell ref="C24:E25"/>
    <mergeCell ref="C12:C13"/>
    <mergeCell ref="D12:D13"/>
    <mergeCell ref="E12:E13"/>
    <mergeCell ref="B4:B5"/>
    <mergeCell ref="B8:B9"/>
    <mergeCell ref="B12:B13"/>
    <mergeCell ref="C6:C7"/>
    <mergeCell ref="D6:D7"/>
    <mergeCell ref="E6:E7"/>
    <mergeCell ref="C10:C11"/>
    <mergeCell ref="B16:B17"/>
    <mergeCell ref="C20:C21"/>
    <mergeCell ref="D20:D21"/>
    <mergeCell ref="E20:E21"/>
    <mergeCell ref="B18:B19"/>
    <mergeCell ref="B20:B21"/>
    <mergeCell ref="C18:E19"/>
    <mergeCell ref="AB4:AB5"/>
    <mergeCell ref="AB8:AB9"/>
    <mergeCell ref="AB12:AB13"/>
    <mergeCell ref="AB16:AB17"/>
  </mergeCells>
  <printOptions/>
  <pageMargins left="0.31496062992125984" right="0" top="0.7480314960629921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2016-01-19T04:09:32Z</cp:lastPrinted>
  <dcterms:created xsi:type="dcterms:W3CDTF">2012-08-09T05:03:46Z</dcterms:created>
  <dcterms:modified xsi:type="dcterms:W3CDTF">2016-02-01T07:10:35Z</dcterms:modified>
  <cp:category/>
  <cp:version/>
  <cp:contentType/>
  <cp:contentStatus/>
</cp:coreProperties>
</file>