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C:\Users\sti\Documents\Сайт УК\Раскрытие информации\Дома в управлении\Отчеты по содержанию и ремонту МКД (по домам)\2022 год отчеты по содержанию и ремонту МКД\"/>
    </mc:Choice>
  </mc:AlternateContent>
  <xr:revisionPtr revIDLastSave="0" documentId="13_ncr:1_{CA8DC672-AA0D-403A-85CB-41DD1C05D93D}" xr6:coauthVersionLast="36" xr6:coauthVersionMax="36" xr10:uidLastSave="{00000000-0000-0000-0000-000000000000}"/>
  <bookViews>
    <workbookView xWindow="240" yWindow="120" windowWidth="14940" windowHeight="9228" xr2:uid="{00000000-000D-0000-FFFF-FFFF00000000}"/>
  </bookViews>
  <sheets>
    <sheet name="16Б" sheetId="1" r:id="rId1"/>
  </sheets>
  <calcPr calcId="191029"/>
</workbook>
</file>

<file path=xl/calcChain.xml><?xml version="1.0" encoding="utf-8"?>
<calcChain xmlns="http://schemas.openxmlformats.org/spreadsheetml/2006/main">
  <c r="D10" i="1" l="1"/>
  <c r="D109" i="1"/>
  <c r="D95" i="1"/>
  <c r="D94" i="1"/>
  <c r="D93" i="1"/>
  <c r="D91" i="1"/>
  <c r="D90" i="1"/>
  <c r="D42" i="1"/>
  <c r="D35" i="1"/>
  <c r="D52" i="1" s="1"/>
  <c r="D15" i="1"/>
  <c r="D56" i="1" s="1"/>
  <c r="D12" i="1"/>
  <c r="D55" i="1" l="1"/>
  <c r="D54" i="1"/>
  <c r="D17" i="1"/>
</calcChain>
</file>

<file path=xl/sharedStrings.xml><?xml version="1.0" encoding="utf-8"?>
<sst xmlns="http://schemas.openxmlformats.org/spreadsheetml/2006/main" count="157" uniqueCount="112">
  <si>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</si>
  <si>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</si>
  <si>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</si>
  <si>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 ул. Металлургов д.№16Б</t>
  </si>
  <si>
    <t>Полезная площадь МКД - 7400,55 м2, в т.ч. площадь жилых помещений - 6596,10 м2, площадь нежилых помещений - 804,45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</si>
  <si>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</si>
  <si>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</si>
  <si>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</si>
  <si>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</si>
  <si>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</si>
  <si>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</si>
  <si>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</si>
  <si>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</si>
  <si>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</si>
  <si>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</si>
  <si>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</si>
  <si>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</si>
  <si>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</si>
  <si>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</si>
  <si>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</si>
  <si>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</si>
  <si>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</si>
  <si>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</si>
  <si>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</si>
  <si>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</si>
  <si>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</si>
  <si>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</si>
  <si>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</si>
  <si>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</si>
  <si>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</si>
  <si>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</si>
  <si>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</si>
  <si>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</si>
  <si>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</si>
  <si>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</si>
  <si>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</si>
  <si>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</si>
  <si>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</si>
  <si>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</si>
  <si>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</si>
  <si>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</si>
  <si>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</si>
  <si>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</si>
  <si>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Техническое освидетельствование и проведение эл.испытаний</t>
  </si>
  <si>
    <t>ИКЦ УралЛифт №943 от 30.12.2021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</si>
  <si>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</si>
  <si>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</si>
  <si>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</si>
  <si>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</si>
  <si>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</si>
  <si>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</si>
  <si>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Аварийные работы в системе ХВС, ГВС и отопления в ночное и утреннее время</t>
  </si>
  <si>
    <t>ООО "Аварийная служба "ДОМОВОЙ" договор № 22 от 10.01.2022 (ремонт стояка ГВС), договор № 108 от 30.03.2022 (ремонт трубопровода циркуляции ГВС)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</si>
  <si>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</si>
  <si>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</si>
  <si>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</si>
  <si>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</si>
  <si>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</si>
  <si>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</si>
  <si>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</si>
  <si>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</si>
  <si>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</si>
  <si>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</si>
  <si>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</si>
  <si>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</si>
  <si>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</si>
  <si>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</si>
  <si>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</si>
  <si>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</si>
  <si>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</si>
  <si>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</si>
  <si>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</si>
  <si>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</si>
  <si>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</si>
  <si>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</si>
  <si>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</si>
  <si>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</si>
  <si>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</si>
  <si>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</si>
  <si>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</si>
  <si>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</si>
  <si>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</si>
  <si>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</si>
  <si>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</si>
  <si>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</si>
  <si>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</si>
  <si>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(40705810116540001994)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</si>
  <si>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</si>
  <si>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</si>
  <si>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</si>
  <si>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</si>
  <si>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</si>
  <si>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</si>
  <si>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</si>
  <si>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ООО "ЭнергоПроф" договор №01/05-2022 от 06.05.2022 (ремонт внутридомовых инженерных систем: насосы ХВС)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</si>
  <si>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</si>
  <si>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</si>
  <si>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</si>
  <si>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</si>
  <si>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</si>
  <si>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</si>
  <si>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5. Информация о движении денежных средств по статье "Аренда общего имущества"</t>
  </si>
  <si>
    <t>Информация о движении денежных средств по статье "Аренда общего имущества"</t>
  </si>
  <si>
    <t>Остаток денежных средств по статье "Аренда ОИ"</t>
  </si>
  <si>
    <t>на  01.01.2022г.</t>
  </si>
  <si>
    <t>Получено денежных средств от сдачи в аренду общего имущества, руб.</t>
  </si>
  <si>
    <t>ООО Управляющая компания "Центр технологий" аренда МОП</t>
  </si>
  <si>
    <t>Израсходовано денежных средств по статье "Аренда ОИ", руб.</t>
  </si>
  <si>
    <t>Остаток на статье "Аренда ОИ", руб.</t>
  </si>
  <si>
    <t>на 01.01.2023г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</si>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</sst>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8" x14ac:knownFonts="1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23147A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4">
    <xf numFmtId="0" fontId="0" fillId="0" borderId="0" xfId="0"/>
    <xf numFmtId="43" fontId="4" fillId="0" borderId="4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3" fontId="1" fillId="0" borderId="0" xfId="0" applyNumberFormat="1" applyFont="1"/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10" fillId="0" borderId="0" xfId="0" applyFont="1"/>
    <xf numFmtId="0" fontId="3" fillId="0" borderId="2" xfId="0" applyFont="1" applyFill="1" applyBorder="1" applyAlignment="1">
      <alignment vertical="center" wrapText="1"/>
    </xf>
    <xf numFmtId="3" fontId="10" fillId="2" borderId="4" xfId="0" applyNumberFormat="1" applyFont="1" applyFill="1" applyBorder="1"/>
    <xf numFmtId="0" fontId="4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0" fillId="0" borderId="0" xfId="0" applyNumberFormat="1" applyFont="1" applyFill="1"/>
    <xf numFmtId="0" fontId="1" fillId="0" borderId="4" xfId="0" applyFont="1" applyFill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4" fontId="4" fillId="0" borderId="4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0" fontId="1" fillId="0" borderId="2" xfId="0" applyFont="1" applyFill="1" applyBorder="1"/>
    <xf numFmtId="0" fontId="5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CEE6-00D3-4F65-B354-6F5B930D2F96}">
  <sheetPr>
    <pageSetUpPr fitToPage="1"/>
  </sheetPr>
  <dimension ref="A1:D110"/>
  <sheetViews>
    <sheetView tabSelected="1" workbookViewId="0">
      <pane ySplit="7" topLeftCell="A41" activePane="bottomLeft" state="frozen"/>
      <selection activeCell="D51" sqref="D51"/>
      <selection pane="bottomLeft" activeCell="B42" sqref="B42"/>
    </sheetView>
  </sheetViews>
  <sheetFormatPr defaultColWidth="9.109375" defaultRowHeight="15" customHeight="1" x14ac:dyDescent="0.3"/>
  <cols>
    <col min="1" max="1" width="26.44140625" style="46" customWidth="1"/>
    <col min="2" max="2" width="73.88671875" style="46" customWidth="1"/>
    <col min="3" max="3" width="50.6640625" style="47" customWidth="1"/>
    <col min="4" max="4" width="12.109375" style="46" customWidth="1"/>
    <col min="5" max="16384" width="9.109375" style="46"/>
  </cols>
  <sheetData>
    <row r="1" spans="1:4" ht="14.4" x14ac:dyDescent="0.3">
      <c r="A1" s="14" t="s">
        <v>0</v>
      </c>
      <c r="B1" s="14"/>
      <c r="C1" s="14"/>
      <c r="D1" s="16"/>
    </row>
    <row r="2" spans="1:4" ht="14.4" x14ac:dyDescent="0.3">
      <c r="A2" s="13" t="s">
        <v>1</v>
      </c>
      <c r="B2" s="13"/>
      <c r="C2" s="13"/>
      <c r="D2" s="16"/>
    </row>
    <row r="3" spans="1:4" ht="14.4" x14ac:dyDescent="0.3">
      <c r="A3" s="14" t="s">
        <v>2</v>
      </c>
      <c r="B3" s="14"/>
      <c r="C3" s="14"/>
      <c r="D3" s="16"/>
    </row>
    <row r="4" spans="1:4" ht="15.6" x14ac:dyDescent="0.3">
      <c r="A4" s="12" t="s">
        <v>3</v>
      </c>
      <c r="B4" s="12"/>
      <c r="C4" s="12"/>
      <c r="D4" s="16"/>
    </row>
    <row r="5" spans="1:4" ht="14.4" x14ac:dyDescent="0.3">
      <c r="A5" s="10" t="s">
        <v>4</v>
      </c>
      <c r="B5" s="10"/>
      <c r="C5" s="10"/>
      <c r="D5" s="16"/>
    </row>
    <row r="6" spans="1:4" ht="15.6" x14ac:dyDescent="0.3">
      <c r="A6" s="11" t="s">
        <v>5</v>
      </c>
      <c r="B6" s="11"/>
      <c r="C6" s="11"/>
      <c r="D6" s="17"/>
    </row>
    <row r="7" spans="1:4" ht="14.4" x14ac:dyDescent="0.3">
      <c r="A7" s="3" t="s">
        <v>6</v>
      </c>
      <c r="B7" s="2"/>
      <c r="C7" s="18" t="s">
        <v>7</v>
      </c>
      <c r="D7" s="19">
        <v>2022</v>
      </c>
    </row>
    <row r="8" spans="1:4" ht="14.4" x14ac:dyDescent="0.3">
      <c r="A8" s="1" t="s">
        <v>8</v>
      </c>
      <c r="B8" s="20" t="s">
        <v>9</v>
      </c>
      <c r="C8" s="20"/>
      <c r="D8" s="21">
        <v>2260219</v>
      </c>
    </row>
    <row r="9" spans="1:4" ht="14.4" x14ac:dyDescent="0.3">
      <c r="A9" s="1"/>
      <c r="B9" s="20" t="s">
        <v>10</v>
      </c>
      <c r="C9" s="20"/>
      <c r="D9" s="21">
        <v>275652</v>
      </c>
    </row>
    <row r="10" spans="1:4" s="22" customFormat="1" ht="14.4" x14ac:dyDescent="0.3">
      <c r="A10" s="1"/>
      <c r="B10" s="23" t="s">
        <v>11</v>
      </c>
      <c r="C10" s="23"/>
      <c r="D10" s="24">
        <f>SUM(D8:D9)</f>
        <v>2535871</v>
      </c>
    </row>
    <row r="11" spans="1:4" s="22" customFormat="1" ht="14.4" x14ac:dyDescent="0.3">
      <c r="A11" s="1"/>
      <c r="B11" s="23" t="s">
        <v>12</v>
      </c>
      <c r="C11" s="23"/>
      <c r="D11" s="21">
        <v>37500</v>
      </c>
    </row>
    <row r="12" spans="1:4" s="22" customFormat="1" ht="14.4" x14ac:dyDescent="0.3">
      <c r="A12" s="15" t="s">
        <v>13</v>
      </c>
      <c r="B12" s="3"/>
      <c r="C12" s="18"/>
      <c r="D12" s="24">
        <f>D10+D11</f>
        <v>2573371</v>
      </c>
    </row>
    <row r="13" spans="1:4" ht="14.4" x14ac:dyDescent="0.3">
      <c r="A13" s="1" t="s">
        <v>14</v>
      </c>
      <c r="B13" s="20" t="s">
        <v>15</v>
      </c>
      <c r="C13" s="20"/>
      <c r="D13" s="21">
        <v>2221398</v>
      </c>
    </row>
    <row r="14" spans="1:4" ht="14.4" x14ac:dyDescent="0.3">
      <c r="A14" s="1"/>
      <c r="B14" s="20" t="s">
        <v>16</v>
      </c>
      <c r="C14" s="20"/>
      <c r="D14" s="21">
        <v>273751</v>
      </c>
    </row>
    <row r="15" spans="1:4" s="22" customFormat="1" ht="14.4" x14ac:dyDescent="0.3">
      <c r="A15" s="1"/>
      <c r="B15" s="23" t="s">
        <v>11</v>
      </c>
      <c r="C15" s="23"/>
      <c r="D15" s="24">
        <f>SUM(D13:D14)</f>
        <v>2495149</v>
      </c>
    </row>
    <row r="16" spans="1:4" s="22" customFormat="1" ht="14.4" x14ac:dyDescent="0.3">
      <c r="A16" s="1"/>
      <c r="B16" s="23" t="s">
        <v>12</v>
      </c>
      <c r="C16" s="23"/>
      <c r="D16" s="21">
        <v>36891</v>
      </c>
    </row>
    <row r="17" spans="1:4" ht="14.4" x14ac:dyDescent="0.3">
      <c r="A17" s="15" t="s">
        <v>17</v>
      </c>
      <c r="B17" s="3"/>
      <c r="C17" s="18"/>
      <c r="D17" s="24">
        <f>D15+D16</f>
        <v>2532040</v>
      </c>
    </row>
    <row r="18" spans="1:4" ht="14.4" x14ac:dyDescent="0.3">
      <c r="A18" s="1" t="s">
        <v>18</v>
      </c>
      <c r="B18" s="48" t="s">
        <v>19</v>
      </c>
      <c r="C18" s="49"/>
      <c r="D18" s="24"/>
    </row>
    <row r="19" spans="1:4" s="22" customFormat="1" ht="27.6" x14ac:dyDescent="0.3">
      <c r="A19" s="1"/>
      <c r="B19" s="25" t="s">
        <v>20</v>
      </c>
      <c r="C19" s="26" t="s">
        <v>21</v>
      </c>
      <c r="D19" s="21">
        <v>36083</v>
      </c>
    </row>
    <row r="20" spans="1:4" ht="14.4" x14ac:dyDescent="0.3">
      <c r="A20" s="1"/>
      <c r="B20" s="25" t="s">
        <v>22</v>
      </c>
      <c r="C20" s="26"/>
      <c r="D20" s="21">
        <v>241546</v>
      </c>
    </row>
    <row r="21" spans="1:4" ht="14.4" x14ac:dyDescent="0.3">
      <c r="A21" s="1"/>
      <c r="B21" s="25" t="s">
        <v>23</v>
      </c>
      <c r="C21" s="26"/>
      <c r="D21" s="21">
        <v>15164</v>
      </c>
    </row>
    <row r="22" spans="1:4" s="22" customFormat="1" ht="14.4" x14ac:dyDescent="0.3">
      <c r="A22" s="1"/>
      <c r="B22" s="48" t="s">
        <v>24</v>
      </c>
      <c r="C22" s="49"/>
      <c r="D22" s="24"/>
    </row>
    <row r="23" spans="1:4" ht="26.4" x14ac:dyDescent="0.3">
      <c r="A23" s="1"/>
      <c r="B23" s="20" t="s">
        <v>25</v>
      </c>
      <c r="C23" s="27" t="s">
        <v>26</v>
      </c>
      <c r="D23" s="21">
        <v>987</v>
      </c>
    </row>
    <row r="24" spans="1:4" ht="26.4" x14ac:dyDescent="0.3">
      <c r="A24" s="1"/>
      <c r="B24" s="20" t="s">
        <v>27</v>
      </c>
      <c r="C24" s="27" t="s">
        <v>28</v>
      </c>
      <c r="D24" s="21">
        <v>325</v>
      </c>
    </row>
    <row r="25" spans="1:4" ht="24" x14ac:dyDescent="0.3">
      <c r="A25" s="1"/>
      <c r="B25" s="20" t="s">
        <v>29</v>
      </c>
      <c r="C25" s="28" t="s">
        <v>30</v>
      </c>
      <c r="D25" s="21">
        <v>193321</v>
      </c>
    </row>
    <row r="26" spans="1:4" ht="24" x14ac:dyDescent="0.3">
      <c r="A26" s="1"/>
      <c r="B26" s="20" t="s">
        <v>31</v>
      </c>
      <c r="C26" s="28" t="s">
        <v>32</v>
      </c>
      <c r="D26" s="21">
        <v>438467</v>
      </c>
    </row>
    <row r="27" spans="1:4" ht="14.4" x14ac:dyDescent="0.3">
      <c r="A27" s="1"/>
      <c r="B27" s="20" t="s">
        <v>33</v>
      </c>
      <c r="C27" s="28" t="s">
        <v>34</v>
      </c>
      <c r="D27" s="21">
        <v>5153</v>
      </c>
    </row>
    <row r="28" spans="1:4" s="22" customFormat="1" ht="14.4" x14ac:dyDescent="0.3">
      <c r="A28" s="1"/>
      <c r="B28" s="20" t="s">
        <v>35</v>
      </c>
      <c r="C28" s="28" t="s">
        <v>36</v>
      </c>
      <c r="D28" s="21">
        <v>3067</v>
      </c>
    </row>
    <row r="29" spans="1:4" ht="18" customHeight="1" x14ac:dyDescent="0.3">
      <c r="A29" s="1"/>
      <c r="B29" s="48" t="s">
        <v>37</v>
      </c>
      <c r="C29" s="49"/>
      <c r="D29" s="24"/>
    </row>
    <row r="30" spans="1:4" ht="26.4" x14ac:dyDescent="0.3">
      <c r="A30" s="1"/>
      <c r="B30" s="25" t="s">
        <v>38</v>
      </c>
      <c r="C30" s="27" t="s">
        <v>39</v>
      </c>
      <c r="D30" s="21">
        <v>4063</v>
      </c>
    </row>
    <row r="31" spans="1:4" ht="14.4" x14ac:dyDescent="0.3">
      <c r="A31" s="1"/>
      <c r="B31" s="25" t="s">
        <v>22</v>
      </c>
      <c r="C31" s="26"/>
      <c r="D31" s="21">
        <v>186349</v>
      </c>
    </row>
    <row r="32" spans="1:4" ht="14.4" x14ac:dyDescent="0.3">
      <c r="A32" s="1"/>
      <c r="B32" s="25" t="s">
        <v>23</v>
      </c>
      <c r="C32" s="26"/>
      <c r="D32" s="21">
        <v>13330</v>
      </c>
    </row>
    <row r="33" spans="1:4" s="22" customFormat="1" ht="14.4" x14ac:dyDescent="0.3">
      <c r="A33" s="1"/>
      <c r="B33" s="48" t="s">
        <v>40</v>
      </c>
      <c r="C33" s="49"/>
      <c r="D33" s="24"/>
    </row>
    <row r="34" spans="1:4" ht="14.4" x14ac:dyDescent="0.3">
      <c r="A34" s="1"/>
      <c r="B34" s="25" t="s">
        <v>41</v>
      </c>
      <c r="C34" s="27" t="s">
        <v>42</v>
      </c>
      <c r="D34" s="21">
        <v>223841</v>
      </c>
    </row>
    <row r="35" spans="1:4" s="22" customFormat="1" ht="14.4" x14ac:dyDescent="0.3">
      <c r="A35" s="1"/>
      <c r="B35" s="25" t="s">
        <v>43</v>
      </c>
      <c r="C35" s="27" t="s">
        <v>44</v>
      </c>
      <c r="D35" s="21">
        <f>8680+8488</f>
        <v>17168</v>
      </c>
    </row>
    <row r="36" spans="1:4" ht="14.4" x14ac:dyDescent="0.3">
      <c r="A36" s="1"/>
      <c r="B36" s="25" t="s">
        <v>45</v>
      </c>
      <c r="C36" s="26" t="s">
        <v>46</v>
      </c>
      <c r="D36" s="21">
        <v>1185</v>
      </c>
    </row>
    <row r="37" spans="1:4" s="22" customFormat="1" ht="14.4" x14ac:dyDescent="0.3">
      <c r="A37" s="1"/>
      <c r="B37" s="25" t="s">
        <v>22</v>
      </c>
      <c r="C37" s="26"/>
      <c r="D37" s="21">
        <v>55812</v>
      </c>
    </row>
    <row r="38" spans="1:4" s="22" customFormat="1" ht="14.4" x14ac:dyDescent="0.3">
      <c r="A38" s="1"/>
      <c r="B38" s="25" t="s">
        <v>23</v>
      </c>
      <c r="C38" s="26"/>
      <c r="D38" s="21">
        <v>8613</v>
      </c>
    </row>
    <row r="39" spans="1:4" ht="14.4" x14ac:dyDescent="0.3">
      <c r="A39" s="1"/>
      <c r="B39" s="48" t="s">
        <v>47</v>
      </c>
      <c r="C39" s="49"/>
      <c r="D39" s="24"/>
    </row>
    <row r="40" spans="1:4" ht="14.4" x14ac:dyDescent="0.3">
      <c r="A40" s="1"/>
      <c r="B40" s="20" t="s">
        <v>48</v>
      </c>
      <c r="C40" s="27" t="s">
        <v>49</v>
      </c>
      <c r="D40" s="21">
        <v>117891</v>
      </c>
    </row>
    <row r="41" spans="1:4" s="22" customFormat="1" ht="14.4" x14ac:dyDescent="0.3">
      <c r="A41" s="1"/>
      <c r="B41" s="48" t="s">
        <v>50</v>
      </c>
      <c r="C41" s="49"/>
      <c r="D41" s="24"/>
    </row>
    <row r="42" spans="1:4" ht="39.6" x14ac:dyDescent="0.3">
      <c r="A42" s="1"/>
      <c r="B42" s="25" t="s">
        <v>51</v>
      </c>
      <c r="C42" s="29" t="s">
        <v>52</v>
      </c>
      <c r="D42" s="21">
        <f>3500+6160</f>
        <v>9660</v>
      </c>
    </row>
    <row r="43" spans="1:4" ht="14.4" x14ac:dyDescent="0.3">
      <c r="A43" s="1"/>
      <c r="B43" s="25" t="s">
        <v>22</v>
      </c>
      <c r="C43" s="25"/>
      <c r="D43" s="21">
        <v>88665</v>
      </c>
    </row>
    <row r="44" spans="1:4" ht="14.4" x14ac:dyDescent="0.3">
      <c r="A44" s="1"/>
      <c r="B44" s="25" t="s">
        <v>23</v>
      </c>
      <c r="C44" s="25"/>
      <c r="D44" s="21">
        <v>15301</v>
      </c>
    </row>
    <row r="45" spans="1:4" ht="14.4" x14ac:dyDescent="0.3">
      <c r="A45" s="1"/>
      <c r="B45" s="48" t="s">
        <v>53</v>
      </c>
      <c r="C45" s="49"/>
      <c r="D45" s="24"/>
    </row>
    <row r="46" spans="1:4" ht="14.4" x14ac:dyDescent="0.3">
      <c r="A46" s="1"/>
      <c r="B46" s="25" t="s">
        <v>54</v>
      </c>
      <c r="C46" s="30" t="s">
        <v>55</v>
      </c>
      <c r="D46" s="21">
        <v>6711</v>
      </c>
    </row>
    <row r="47" spans="1:4" ht="14.4" x14ac:dyDescent="0.3">
      <c r="A47" s="1"/>
      <c r="B47" s="25" t="s">
        <v>56</v>
      </c>
      <c r="C47" s="25"/>
      <c r="D47" s="21">
        <v>26805</v>
      </c>
    </row>
    <row r="48" spans="1:4" s="22" customFormat="1" ht="14.4" x14ac:dyDescent="0.3">
      <c r="A48" s="1"/>
      <c r="B48" s="25" t="s">
        <v>22</v>
      </c>
      <c r="C48" s="25"/>
      <c r="D48" s="21">
        <v>92844</v>
      </c>
    </row>
    <row r="49" spans="1:4" s="22" customFormat="1" ht="14.4" x14ac:dyDescent="0.3">
      <c r="A49" s="1"/>
      <c r="B49" s="48" t="s">
        <v>57</v>
      </c>
      <c r="C49" s="49"/>
      <c r="D49" s="24"/>
    </row>
    <row r="50" spans="1:4" s="22" customFormat="1" ht="14.4" x14ac:dyDescent="0.3">
      <c r="A50" s="1"/>
      <c r="B50" s="20" t="s">
        <v>22</v>
      </c>
      <c r="C50" s="20"/>
      <c r="D50" s="21">
        <v>403463</v>
      </c>
    </row>
    <row r="51" spans="1:4" ht="66" x14ac:dyDescent="0.3">
      <c r="A51" s="1"/>
      <c r="B51" s="20" t="s">
        <v>58</v>
      </c>
      <c r="C51" s="31" t="s">
        <v>59</v>
      </c>
      <c r="D51" s="21">
        <v>230417</v>
      </c>
    </row>
    <row r="52" spans="1:4" ht="14.4" x14ac:dyDescent="0.3">
      <c r="A52" s="1"/>
      <c r="B52" s="23" t="s">
        <v>60</v>
      </c>
      <c r="C52" s="20"/>
      <c r="D52" s="24">
        <f>SUM(D19:D51)</f>
        <v>2436231</v>
      </c>
    </row>
    <row r="53" spans="1:4" ht="14.4" x14ac:dyDescent="0.3">
      <c r="A53" s="1"/>
      <c r="B53" s="23" t="s">
        <v>12</v>
      </c>
      <c r="C53" s="31" t="s">
        <v>61</v>
      </c>
      <c r="D53" s="24">
        <v>36600</v>
      </c>
    </row>
    <row r="54" spans="1:4" ht="14.4" x14ac:dyDescent="0.3">
      <c r="A54" s="15" t="s">
        <v>62</v>
      </c>
      <c r="B54" s="3"/>
      <c r="C54" s="18"/>
      <c r="D54" s="24">
        <f>D52+D53</f>
        <v>2472831</v>
      </c>
    </row>
    <row r="55" spans="1:4" ht="14.4" x14ac:dyDescent="0.3">
      <c r="A55" s="50" t="s">
        <v>63</v>
      </c>
      <c r="B55" s="51"/>
      <c r="C55" s="32"/>
      <c r="D55" s="24">
        <f>D10-D52</f>
        <v>99640</v>
      </c>
    </row>
    <row r="56" spans="1:4" ht="14.4" x14ac:dyDescent="0.3">
      <c r="A56" s="50" t="s">
        <v>64</v>
      </c>
      <c r="B56" s="51"/>
      <c r="C56" s="32"/>
      <c r="D56" s="24">
        <f>D15-D52</f>
        <v>58918</v>
      </c>
    </row>
    <row r="57" spans="1:4" ht="15.6" x14ac:dyDescent="0.3">
      <c r="A57" s="11" t="s">
        <v>65</v>
      </c>
      <c r="B57" s="11"/>
      <c r="C57" s="11"/>
      <c r="D57" s="33"/>
    </row>
    <row r="58" spans="1:4" ht="14.4" x14ac:dyDescent="0.3">
      <c r="A58" s="1" t="s">
        <v>66</v>
      </c>
      <c r="B58" s="20" t="s">
        <v>67</v>
      </c>
      <c r="C58" s="8" t="s">
        <v>68</v>
      </c>
      <c r="D58" s="21">
        <v>697853.01</v>
      </c>
    </row>
    <row r="59" spans="1:4" ht="14.4" x14ac:dyDescent="0.3">
      <c r="A59" s="1"/>
      <c r="B59" s="20" t="s">
        <v>69</v>
      </c>
      <c r="C59" s="7"/>
      <c r="D59" s="21">
        <v>205968.56</v>
      </c>
    </row>
    <row r="60" spans="1:4" ht="14.4" x14ac:dyDescent="0.3">
      <c r="A60" s="1"/>
      <c r="B60" s="20" t="s">
        <v>70</v>
      </c>
      <c r="C60" s="6"/>
      <c r="D60" s="21">
        <v>3110050.64</v>
      </c>
    </row>
    <row r="61" spans="1:4" ht="14.4" x14ac:dyDescent="0.3">
      <c r="A61" s="1"/>
      <c r="B61" s="20" t="s">
        <v>71</v>
      </c>
      <c r="C61" s="8" t="s">
        <v>72</v>
      </c>
      <c r="D61" s="21">
        <v>315525.81</v>
      </c>
    </row>
    <row r="62" spans="1:4" ht="14.4" x14ac:dyDescent="0.3">
      <c r="A62" s="1"/>
      <c r="B62" s="20" t="s">
        <v>73</v>
      </c>
      <c r="C62" s="6"/>
      <c r="D62" s="21">
        <v>381483.52000000002</v>
      </c>
    </row>
    <row r="63" spans="1:4" ht="14.4" x14ac:dyDescent="0.3">
      <c r="A63" s="1"/>
      <c r="B63" s="20" t="s">
        <v>74</v>
      </c>
      <c r="C63" s="29" t="s">
        <v>75</v>
      </c>
      <c r="D63" s="21">
        <v>1017512.58</v>
      </c>
    </row>
    <row r="64" spans="1:4" ht="14.4" x14ac:dyDescent="0.3">
      <c r="A64" s="1"/>
      <c r="B64" s="20" t="s">
        <v>76</v>
      </c>
      <c r="C64" s="29" t="s">
        <v>77</v>
      </c>
      <c r="D64" s="21">
        <v>335972.96</v>
      </c>
    </row>
    <row r="65" spans="1:4" ht="14.4" x14ac:dyDescent="0.3">
      <c r="A65" s="1"/>
      <c r="B65" s="5" t="s">
        <v>78</v>
      </c>
      <c r="C65" s="4"/>
      <c r="D65" s="24">
        <v>6064367.0799999991</v>
      </c>
    </row>
    <row r="66" spans="1:4" ht="14.4" x14ac:dyDescent="0.3">
      <c r="A66" s="1" t="s">
        <v>79</v>
      </c>
      <c r="B66" s="20" t="s">
        <v>67</v>
      </c>
      <c r="C66" s="8" t="s">
        <v>68</v>
      </c>
      <c r="D66" s="21">
        <v>693852.86</v>
      </c>
    </row>
    <row r="67" spans="1:4" ht="14.4" x14ac:dyDescent="0.3">
      <c r="A67" s="1"/>
      <c r="B67" s="20" t="s">
        <v>69</v>
      </c>
      <c r="C67" s="7"/>
      <c r="D67" s="21">
        <v>207159.98</v>
      </c>
    </row>
    <row r="68" spans="1:4" ht="14.4" x14ac:dyDescent="0.3">
      <c r="A68" s="1"/>
      <c r="B68" s="20" t="s">
        <v>70</v>
      </c>
      <c r="C68" s="6"/>
      <c r="D68" s="21">
        <v>2601313.2999999998</v>
      </c>
    </row>
    <row r="69" spans="1:4" ht="14.4" x14ac:dyDescent="0.3">
      <c r="A69" s="1"/>
      <c r="B69" s="20" t="s">
        <v>71</v>
      </c>
      <c r="C69" s="8" t="s">
        <v>72</v>
      </c>
      <c r="D69" s="21">
        <v>310077.17</v>
      </c>
    </row>
    <row r="70" spans="1:4" ht="14.4" x14ac:dyDescent="0.3">
      <c r="A70" s="1"/>
      <c r="B70" s="20" t="s">
        <v>73</v>
      </c>
      <c r="C70" s="6"/>
      <c r="D70" s="21">
        <v>377721.34</v>
      </c>
    </row>
    <row r="71" spans="1:4" ht="14.4" x14ac:dyDescent="0.3">
      <c r="A71" s="1"/>
      <c r="B71" s="20" t="s">
        <v>74</v>
      </c>
      <c r="C71" s="29" t="s">
        <v>75</v>
      </c>
      <c r="D71" s="21">
        <v>1194299.58</v>
      </c>
    </row>
    <row r="72" spans="1:4" ht="14.4" x14ac:dyDescent="0.3">
      <c r="A72" s="1"/>
      <c r="B72" s="20" t="s">
        <v>76</v>
      </c>
      <c r="C72" s="29" t="s">
        <v>77</v>
      </c>
      <c r="D72" s="21">
        <v>330731.71999999997</v>
      </c>
    </row>
    <row r="73" spans="1:4" ht="14.4" x14ac:dyDescent="0.3">
      <c r="A73" s="1"/>
      <c r="B73" s="5" t="s">
        <v>80</v>
      </c>
      <c r="C73" s="4"/>
      <c r="D73" s="24">
        <v>5715155.9499999993</v>
      </c>
    </row>
    <row r="74" spans="1:4" ht="14.4" x14ac:dyDescent="0.3">
      <c r="A74" s="9" t="s">
        <v>81</v>
      </c>
      <c r="B74" s="20" t="s">
        <v>67</v>
      </c>
      <c r="C74" s="8" t="s">
        <v>68</v>
      </c>
      <c r="D74" s="21">
        <v>803081</v>
      </c>
    </row>
    <row r="75" spans="1:4" ht="14.4" x14ac:dyDescent="0.3">
      <c r="A75" s="9"/>
      <c r="B75" s="20" t="s">
        <v>69</v>
      </c>
      <c r="C75" s="7"/>
      <c r="D75" s="21">
        <v>199468</v>
      </c>
    </row>
    <row r="76" spans="1:4" ht="14.4" x14ac:dyDescent="0.3">
      <c r="A76" s="9"/>
      <c r="B76" s="20" t="s">
        <v>70</v>
      </c>
      <c r="C76" s="6"/>
      <c r="D76" s="21">
        <v>3110050.64</v>
      </c>
    </row>
    <row r="77" spans="1:4" ht="14.4" x14ac:dyDescent="0.3">
      <c r="A77" s="9"/>
      <c r="B77" s="20" t="s">
        <v>71</v>
      </c>
      <c r="C77" s="8" t="s">
        <v>72</v>
      </c>
      <c r="D77" s="21">
        <v>713575.77</v>
      </c>
    </row>
    <row r="78" spans="1:4" ht="14.4" x14ac:dyDescent="0.3">
      <c r="A78" s="9"/>
      <c r="B78" s="20" t="s">
        <v>73</v>
      </c>
      <c r="C78" s="6"/>
      <c r="D78" s="21">
        <v>672338.97</v>
      </c>
    </row>
    <row r="79" spans="1:4" ht="14.4" x14ac:dyDescent="0.3">
      <c r="A79" s="9"/>
      <c r="B79" s="20" t="s">
        <v>74</v>
      </c>
      <c r="C79" s="29" t="s">
        <v>75</v>
      </c>
      <c r="D79" s="21">
        <v>865619.4</v>
      </c>
    </row>
    <row r="80" spans="1:4" ht="14.4" x14ac:dyDescent="0.3">
      <c r="A80" s="9"/>
      <c r="B80" s="20" t="s">
        <v>76</v>
      </c>
      <c r="C80" s="29" t="s">
        <v>77</v>
      </c>
      <c r="D80" s="21">
        <v>335972.96</v>
      </c>
    </row>
    <row r="81" spans="1:4" ht="14.4" x14ac:dyDescent="0.3">
      <c r="A81" s="9"/>
      <c r="B81" s="5" t="s">
        <v>82</v>
      </c>
      <c r="C81" s="4"/>
      <c r="D81" s="24">
        <v>6700106.7400000002</v>
      </c>
    </row>
    <row r="82" spans="1:4" ht="14.4" x14ac:dyDescent="0.3">
      <c r="A82" s="9" t="s">
        <v>83</v>
      </c>
      <c r="B82" s="20" t="s">
        <v>67</v>
      </c>
      <c r="C82" s="8" t="s">
        <v>68</v>
      </c>
      <c r="D82" s="21">
        <v>803081</v>
      </c>
    </row>
    <row r="83" spans="1:4" ht="14.4" x14ac:dyDescent="0.3">
      <c r="A83" s="9"/>
      <c r="B83" s="20" t="s">
        <v>69</v>
      </c>
      <c r="C83" s="7"/>
      <c r="D83" s="21">
        <v>199468</v>
      </c>
    </row>
    <row r="84" spans="1:4" ht="14.4" x14ac:dyDescent="0.3">
      <c r="A84" s="9"/>
      <c r="B84" s="20" t="s">
        <v>70</v>
      </c>
      <c r="C84" s="6"/>
      <c r="D84" s="21">
        <v>3110050.64</v>
      </c>
    </row>
    <row r="85" spans="1:4" ht="14.4" x14ac:dyDescent="0.3">
      <c r="A85" s="9"/>
      <c r="B85" s="20" t="s">
        <v>71</v>
      </c>
      <c r="C85" s="8" t="s">
        <v>72</v>
      </c>
      <c r="D85" s="21">
        <v>713575.77</v>
      </c>
    </row>
    <row r="86" spans="1:4" ht="14.4" x14ac:dyDescent="0.3">
      <c r="A86" s="9"/>
      <c r="B86" s="20" t="s">
        <v>73</v>
      </c>
      <c r="C86" s="6"/>
      <c r="D86" s="21">
        <v>672338.97</v>
      </c>
    </row>
    <row r="87" spans="1:4" ht="14.4" x14ac:dyDescent="0.3">
      <c r="A87" s="9"/>
      <c r="B87" s="20" t="s">
        <v>74</v>
      </c>
      <c r="C87" s="29" t="s">
        <v>75</v>
      </c>
      <c r="D87" s="21">
        <v>865619.4</v>
      </c>
    </row>
    <row r="88" spans="1:4" ht="14.4" x14ac:dyDescent="0.3">
      <c r="A88" s="9"/>
      <c r="B88" s="20" t="s">
        <v>76</v>
      </c>
      <c r="C88" s="29" t="s">
        <v>77</v>
      </c>
      <c r="D88" s="21">
        <v>335972.96</v>
      </c>
    </row>
    <row r="89" spans="1:4" ht="14.4" x14ac:dyDescent="0.3">
      <c r="A89" s="9"/>
      <c r="B89" s="5" t="s">
        <v>82</v>
      </c>
      <c r="C89" s="4"/>
      <c r="D89" s="24">
        <v>6700106.7400000002</v>
      </c>
    </row>
    <row r="90" spans="1:4" ht="14.4" x14ac:dyDescent="0.3">
      <c r="A90" s="50" t="s">
        <v>84</v>
      </c>
      <c r="B90" s="50"/>
      <c r="C90" s="34"/>
      <c r="D90" s="24">
        <f>D65-D81</f>
        <v>-635739.66000000108</v>
      </c>
    </row>
    <row r="91" spans="1:4" ht="14.4" x14ac:dyDescent="0.3">
      <c r="A91" s="50" t="s">
        <v>85</v>
      </c>
      <c r="B91" s="50"/>
      <c r="C91" s="34"/>
      <c r="D91" s="24">
        <f>D73-D89</f>
        <v>-984950.79000000097</v>
      </c>
    </row>
    <row r="92" spans="1:4" ht="15.6" x14ac:dyDescent="0.3">
      <c r="A92" s="53" t="s">
        <v>86</v>
      </c>
      <c r="B92" s="53"/>
      <c r="C92" s="53"/>
      <c r="D92" s="53"/>
    </row>
    <row r="93" spans="1:4" ht="14.4" x14ac:dyDescent="0.3">
      <c r="A93" s="9" t="s">
        <v>87</v>
      </c>
      <c r="B93" s="35" t="s">
        <v>88</v>
      </c>
      <c r="C93" s="36"/>
      <c r="D93" s="24">
        <f>831900+101457</f>
        <v>933357</v>
      </c>
    </row>
    <row r="94" spans="1:4" ht="14.4" x14ac:dyDescent="0.3">
      <c r="A94" s="9"/>
      <c r="B94" s="35" t="s">
        <v>89</v>
      </c>
      <c r="C94" s="36"/>
      <c r="D94" s="24">
        <f>800320+101133</f>
        <v>901453</v>
      </c>
    </row>
    <row r="95" spans="1:4" ht="28.2" x14ac:dyDescent="0.3">
      <c r="A95" s="9"/>
      <c r="B95" s="37" t="s">
        <v>90</v>
      </c>
      <c r="C95" s="36"/>
      <c r="D95" s="24">
        <f>282966+11426</f>
        <v>294392</v>
      </c>
    </row>
    <row r="96" spans="1:4" ht="14.4" x14ac:dyDescent="0.3">
      <c r="A96" s="9"/>
      <c r="B96" s="35" t="s">
        <v>91</v>
      </c>
      <c r="C96" s="36"/>
      <c r="D96" s="24">
        <v>5225928</v>
      </c>
    </row>
    <row r="97" spans="1:4" ht="14.4" x14ac:dyDescent="0.3">
      <c r="A97" s="9"/>
      <c r="B97" s="38" t="s">
        <v>92</v>
      </c>
      <c r="C97" s="39"/>
      <c r="D97" s="24">
        <v>312781</v>
      </c>
    </row>
    <row r="98" spans="1:4" ht="32.25" customHeight="1" x14ac:dyDescent="0.3">
      <c r="A98" s="9"/>
      <c r="B98" s="35" t="s">
        <v>93</v>
      </c>
      <c r="C98" s="29" t="s">
        <v>94</v>
      </c>
      <c r="D98" s="24">
        <v>307189</v>
      </c>
    </row>
    <row r="99" spans="1:4" ht="15.6" x14ac:dyDescent="0.3">
      <c r="A99" s="52" t="s">
        <v>95</v>
      </c>
      <c r="B99" s="52"/>
      <c r="C99" s="52"/>
      <c r="D99" s="52"/>
    </row>
    <row r="100" spans="1:4" ht="18" x14ac:dyDescent="0.35">
      <c r="A100" s="9" t="s">
        <v>96</v>
      </c>
      <c r="B100" s="35" t="s">
        <v>97</v>
      </c>
      <c r="C100" s="40"/>
      <c r="D100" s="24">
        <v>2</v>
      </c>
    </row>
    <row r="101" spans="1:4" ht="18" x14ac:dyDescent="0.35">
      <c r="A101" s="9"/>
      <c r="B101" s="35" t="s">
        <v>98</v>
      </c>
      <c r="C101" s="40"/>
      <c r="D101" s="24">
        <v>6</v>
      </c>
    </row>
    <row r="102" spans="1:4" ht="18" x14ac:dyDescent="0.35">
      <c r="A102" s="9"/>
      <c r="B102" s="37" t="s">
        <v>99</v>
      </c>
      <c r="C102" s="40"/>
      <c r="D102" s="24">
        <v>753763</v>
      </c>
    </row>
    <row r="103" spans="1:4" ht="18" x14ac:dyDescent="0.35">
      <c r="A103" s="9"/>
      <c r="B103" s="37" t="s">
        <v>100</v>
      </c>
      <c r="C103" s="40"/>
      <c r="D103" s="24">
        <v>227620</v>
      </c>
    </row>
    <row r="104" spans="1:4" ht="15.6" x14ac:dyDescent="0.3">
      <c r="A104" s="11" t="s">
        <v>101</v>
      </c>
      <c r="B104" s="11"/>
      <c r="C104" s="11"/>
      <c r="D104" s="11"/>
    </row>
    <row r="105" spans="1:4" ht="14.4" x14ac:dyDescent="0.3">
      <c r="A105" s="9" t="s">
        <v>102</v>
      </c>
      <c r="B105" s="35" t="s">
        <v>103</v>
      </c>
      <c r="C105" s="41" t="s">
        <v>104</v>
      </c>
      <c r="D105" s="24">
        <v>153070</v>
      </c>
    </row>
    <row r="106" spans="1:4" ht="27.6" x14ac:dyDescent="0.3">
      <c r="A106" s="9"/>
      <c r="B106" s="35" t="s">
        <v>105</v>
      </c>
      <c r="C106" s="41" t="s">
        <v>106</v>
      </c>
      <c r="D106" s="24">
        <v>40500</v>
      </c>
    </row>
    <row r="107" spans="1:4" ht="14.4" x14ac:dyDescent="0.3">
      <c r="A107" s="9"/>
      <c r="B107" s="42" t="s">
        <v>107</v>
      </c>
      <c r="C107" s="41"/>
      <c r="D107" s="24"/>
    </row>
    <row r="108" spans="1:4" ht="21" customHeight="1" x14ac:dyDescent="0.3">
      <c r="A108" s="9"/>
      <c r="B108" s="37" t="s">
        <v>108</v>
      </c>
      <c r="C108" s="41" t="s">
        <v>109</v>
      </c>
      <c r="D108" s="24">
        <v>193570</v>
      </c>
    </row>
    <row r="109" spans="1:4" ht="21.75" customHeight="1" x14ac:dyDescent="0.3">
      <c r="A109" s="50" t="s">
        <v>110</v>
      </c>
      <c r="B109" s="50"/>
      <c r="C109" s="43"/>
      <c r="D109" s="24">
        <f>2057058+27235</f>
        <v>2084293</v>
      </c>
    </row>
    <row r="110" spans="1:4" ht="14.4" x14ac:dyDescent="0.3">
      <c r="A110" s="44" t="s">
        <v>111</v>
      </c>
      <c r="C110" s="45"/>
      <c r="D110" s="16"/>
    </row>
  </sheetData>
  <mergeCells count="49">
    <mergeCell ref="A100:A103"/>
    <mergeCell ref="A109:B109"/>
    <mergeCell ref="A90:B90"/>
    <mergeCell ref="A91:B91"/>
    <mergeCell ref="A99:D99"/>
    <mergeCell ref="A104:D104"/>
    <mergeCell ref="A105:A108"/>
    <mergeCell ref="A92:D92"/>
    <mergeCell ref="A93:A98"/>
    <mergeCell ref="A54:B54"/>
    <mergeCell ref="A55:B55"/>
    <mergeCell ref="A56:B56"/>
    <mergeCell ref="A57:C57"/>
    <mergeCell ref="A58:A65"/>
    <mergeCell ref="C58:C60"/>
    <mergeCell ref="C61:C62"/>
    <mergeCell ref="B65:C65"/>
    <mergeCell ref="A17:B17"/>
    <mergeCell ref="B39:C39"/>
    <mergeCell ref="B41:C41"/>
    <mergeCell ref="B45:C45"/>
    <mergeCell ref="A18:A53"/>
    <mergeCell ref="B22:C22"/>
    <mergeCell ref="B29:C29"/>
    <mergeCell ref="B33:C33"/>
    <mergeCell ref="B18:C18"/>
    <mergeCell ref="B49:C49"/>
    <mergeCell ref="A82:A89"/>
    <mergeCell ref="C82:C84"/>
    <mergeCell ref="C85:C86"/>
    <mergeCell ref="B89:C89"/>
    <mergeCell ref="A7:B7"/>
    <mergeCell ref="A8:A11"/>
    <mergeCell ref="A12:B12"/>
    <mergeCell ref="C66:C68"/>
    <mergeCell ref="C69:C70"/>
    <mergeCell ref="A66:A73"/>
    <mergeCell ref="B73:C73"/>
    <mergeCell ref="A74:A81"/>
    <mergeCell ref="C74:C76"/>
    <mergeCell ref="C77:C78"/>
    <mergeCell ref="B81:C81"/>
    <mergeCell ref="A13:A16"/>
    <mergeCell ref="A1:C1"/>
    <mergeCell ref="A2:C2"/>
    <mergeCell ref="A3:C3"/>
    <mergeCell ref="A4:C4"/>
    <mergeCell ref="A6:C6"/>
    <mergeCell ref="A5:C5"/>
  </mergeCells>
  <conditionalFormatting sqref="B93">
    <cfRule type="duplicateValues" dxfId="12" priority="20"/>
  </conditionalFormatting>
  <conditionalFormatting sqref="B95">
    <cfRule type="duplicateValues" dxfId="11" priority="19"/>
  </conditionalFormatting>
  <conditionalFormatting sqref="B108">
    <cfRule type="duplicateValues" dxfId="10" priority="11"/>
  </conditionalFormatting>
  <conditionalFormatting sqref="B105">
    <cfRule type="duplicateValues" dxfId="9" priority="9"/>
  </conditionalFormatting>
  <conditionalFormatting sqref="C106">
    <cfRule type="duplicateValues" dxfId="8" priority="8"/>
  </conditionalFormatting>
  <conditionalFormatting sqref="C105">
    <cfRule type="duplicateValues" dxfId="7" priority="7"/>
  </conditionalFormatting>
  <conditionalFormatting sqref="C108">
    <cfRule type="duplicateValues" dxfId="6" priority="6"/>
  </conditionalFormatting>
  <conditionalFormatting sqref="B106">
    <cfRule type="duplicateValues" dxfId="5" priority="12"/>
  </conditionalFormatting>
  <conditionalFormatting sqref="B100">
    <cfRule type="duplicateValues" dxfId="4" priority="4"/>
  </conditionalFormatting>
  <conditionalFormatting sqref="B103">
    <cfRule type="duplicateValues" dxfId="3" priority="5"/>
  </conditionalFormatting>
  <conditionalFormatting sqref="B102">
    <cfRule type="duplicateValues" dxfId="2" priority="3"/>
  </conditionalFormatting>
  <conditionalFormatting sqref="B97">
    <cfRule type="duplicateValues" dxfId="1" priority="1"/>
  </conditionalFormatting>
  <conditionalFormatting sqref="C107">
    <cfRule type="duplicateValues" dxfId="0" priority="73"/>
  </conditionalFormatting>
  <pageMargins left="0.70866141732283472" right="0" top="0" bottom="0.3937007874015748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Соболева Татьяна Игоревна</cp:lastModifiedBy>
  <dcterms:modified xsi:type="dcterms:W3CDTF">2023-03-31T07:42:35Z</dcterms:modified>
  <cp:category/>
</cp:coreProperties>
</file>