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800" windowWidth="23475" windowHeight="9870"/>
  </bookViews>
  <sheets>
    <sheet name="99" sheetId="3" r:id="rId1"/>
  </sheets>
  <calcPr calcId="144525"/>
</workbook>
</file>

<file path=xl/calcChain.xml><?xml version="1.0" encoding="utf-8"?>
<calcChain xmlns="http://schemas.openxmlformats.org/spreadsheetml/2006/main">
  <c r="D12" i="3" l="1"/>
  <c r="D13" i="3"/>
  <c r="D14" i="3"/>
  <c r="D19" i="3"/>
  <c r="D21" i="3" s="1"/>
  <c r="D57" i="3" s="1"/>
  <c r="D31" i="3"/>
  <c r="D53" i="3"/>
  <c r="D55" i="3"/>
  <c r="D56" i="3"/>
  <c r="D66" i="3"/>
  <c r="D91" i="3" s="1"/>
  <c r="D67" i="3"/>
  <c r="D74" i="3" s="1"/>
  <c r="D92" i="3" s="1"/>
  <c r="D68" i="3"/>
  <c r="D70" i="3"/>
  <c r="D71" i="3"/>
  <c r="D72" i="3"/>
  <c r="D82" i="3"/>
  <c r="D90" i="3"/>
  <c r="D94" i="3"/>
  <c r="D95" i="3"/>
</calcChain>
</file>

<file path=xl/sharedStrings.xml><?xml version="1.0" encoding="utf-8"?>
<sst xmlns="http://schemas.openxmlformats.org/spreadsheetml/2006/main" count="159" uniqueCount="117">
  <si>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</si>
  <si>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</si>
  <si>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</si>
  <si>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</si>
  <si>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</si>
  <si>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</si>
  <si>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</si>
  <si>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Начислено населению за отчетный период, руб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</si>
  <si>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</si>
  <si>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</si>
  <si>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</si>
  <si>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</si>
  <si>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</si>
  <si>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</si>
  <si>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</si>
  <si>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</si>
  <si>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</si>
  <si>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</si>
  <si>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</si>
  <si>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</si>
  <si>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</si>
  <si>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</si>
  <si>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</si>
  <si>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</si>
  <si>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</si>
  <si>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</si>
  <si>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</si>
  <si>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</si>
  <si>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</si>
  <si>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</si>
  <si>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</si>
  <si>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</si>
  <si>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</si>
  <si>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</si>
  <si>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</si>
  <si>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</si>
  <si>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</si>
  <si>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</si>
  <si>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</si>
  <si>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</si>
  <si>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</si>
  <si>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</si>
  <si>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</si>
  <si>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</si>
  <si>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</si>
  <si>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</si>
  <si>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</si>
  <si>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</si>
  <si>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</si>
  <si>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</si>
  <si>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</si>
  <si>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</si>
  <si>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</si>
  <si>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</si>
  <si>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</si>
  <si>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</si>
  <si>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</si>
  <si>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</si>
  <si>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</si>
  <si>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</si>
  <si>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</si>
  <si>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</si>
  <si>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</si>
  <si>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</si>
  <si>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</si>
  <si>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</si>
  <si>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</si>
  <si>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</si>
  <si>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</si>
  <si>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</si>
  <si>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</si>
  <si>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</si>
  <si>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</si>
  <si>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</si>
  <si>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</si>
  <si>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</si>
  <si>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</si>
  <si>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</si>
  <si>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</si>
  <si>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</si>
  <si>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</si>
  <si>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</si>
  <si>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</si>
  <si>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</si>
  <si>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</si>
  <si>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</si>
  <si>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</si>
  <si>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</si>
  <si>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</si>
  <si>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</si>
  <si>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</si>
  <si>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</si>
  <si>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</si>
  <si>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</si>
  <si>
    <t>4. Информация о ведении претензионно-исковой работы в отношении потребителей-должников</t>
  </si>
  <si>
    <t>ООО "Метроконтроль"</t>
  </si>
  <si>
    <t>Поверка преобразователя расходомера</t>
  </si>
  <si>
    <t>ООО "Крейт"</t>
  </si>
  <si>
    <t>Поверка (ремонт) тепловычислителя</t>
  </si>
  <si>
    <t>на 01.01.2022г</t>
  </si>
  <si>
    <t>Остаток на статье "Аренда ОИ", руб.</t>
  </si>
  <si>
    <t>Электродвигатель АДМ132М6 (5 шт.)</t>
  </si>
  <si>
    <t xml:space="preserve">Расход материалов </t>
  </si>
  <si>
    <t>Восстановление системы дымоудаления ООО "Эолкам-сервис" договор №99/1/2/3 от 02.07.2021г.</t>
  </si>
  <si>
    <t>Израсходовано денежных средств по статье "Аренда ОИ", руб.</t>
  </si>
  <si>
    <t>"СтражЪ" по  дог.№ 104 от 01.04.2015г.</t>
  </si>
  <si>
    <t>Получено денежных средств от сдачи в аренду общего имущества, руб.</t>
  </si>
  <si>
    <t>на  01.01.2021г.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</si>
  <si>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</si>
  <si>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</si>
  <si>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6. Информация о движении денежных средств по статье "Аренда общего имущества"</t>
  </si>
  <si>
    <t>3. Информация по статье "Капитальный ремонт" (40705810916540002232)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</si>
  <si>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</si>
  <si>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</si>
  <si>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</si>
  <si>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Полезная площадь МКД - 8380,5 м2, в т.ч. площадь жилых помещений - 7300,4 м2, площадь нежилых помещений - 1080,10 м2</t>
  </si>
  <si>
    <t>по адресу: Свердловская область, г. Екатеринбург,   ул. Репина д.№99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</si>
</sst>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workbookViewId="0">
      <pane ySplit="7" topLeftCell="A74" activePane="bottomLeft" state="frozen"/>
      <selection activeCell="C1" sqref="C1:C1048576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64.85546875" style="1" customWidth="1"/>
    <col min="3" max="3" width="48.85546875" style="2" customWidth="1"/>
    <col min="4" max="4" width="12.140625" style="1" customWidth="1"/>
    <col min="5" max="16384" width="9.140625" style="1"/>
  </cols>
  <sheetData>
    <row r="1" spans="1:4" x14ac:dyDescent="0.25">
      <c r="A1" s="42" t="s">
        <v>93</v>
      </c>
      <c r="B1" s="42"/>
      <c r="C1" s="42"/>
      <c r="D1" s="3"/>
    </row>
    <row r="2" spans="1:4" x14ac:dyDescent="0.25">
      <c r="A2" s="43" t="s">
        <v>92</v>
      </c>
      <c r="B2" s="43"/>
      <c r="C2" s="43"/>
      <c r="D2" s="3"/>
    </row>
    <row r="3" spans="1:4" x14ac:dyDescent="0.25">
      <c r="A3" s="42" t="s">
        <v>91</v>
      </c>
      <c r="B3" s="42"/>
      <c r="C3" s="42"/>
      <c r="D3" s="3"/>
    </row>
    <row r="4" spans="1:4" ht="15.75" x14ac:dyDescent="0.25">
      <c r="A4" s="41" t="s">
        <v>116</v>
      </c>
      <c r="B4" s="41"/>
      <c r="C4" s="41"/>
      <c r="D4" s="3"/>
    </row>
    <row r="5" spans="1:4" x14ac:dyDescent="0.25">
      <c r="A5" s="40" t="s">
        <v>115</v>
      </c>
      <c r="B5" s="40"/>
      <c r="C5" s="40"/>
      <c r="D5" s="3"/>
    </row>
    <row r="6" spans="1:4" ht="15.75" x14ac:dyDescent="0.25">
      <c r="A6" s="12" t="s">
        <v>90</v>
      </c>
      <c r="B6" s="12"/>
      <c r="C6" s="12"/>
      <c r="D6" s="39"/>
    </row>
    <row r="7" spans="1:4" x14ac:dyDescent="0.25">
      <c r="A7" s="31" t="s">
        <v>89</v>
      </c>
      <c r="B7" s="30"/>
      <c r="C7" s="29" t="s">
        <v>88</v>
      </c>
      <c r="D7" s="38" t="s">
        <v>87</v>
      </c>
    </row>
    <row r="8" spans="1:4" x14ac:dyDescent="0.25">
      <c r="A8" s="46" t="s">
        <v>86</v>
      </c>
      <c r="B8" s="23" t="s">
        <v>85</v>
      </c>
      <c r="C8" s="23"/>
      <c r="D8" s="21">
        <v>2455991.73</v>
      </c>
    </row>
    <row r="9" spans="1:4" x14ac:dyDescent="0.25">
      <c r="A9" s="46"/>
      <c r="B9" s="23" t="s">
        <v>84</v>
      </c>
      <c r="C9" s="23"/>
      <c r="D9" s="21">
        <v>295537.73</v>
      </c>
    </row>
    <row r="10" spans="1:4" x14ac:dyDescent="0.25">
      <c r="A10" s="46"/>
      <c r="B10" s="23" t="s">
        <v>83</v>
      </c>
      <c r="C10" s="23"/>
      <c r="D10" s="21">
        <v>344567.95</v>
      </c>
    </row>
    <row r="11" spans="1:4" x14ac:dyDescent="0.25">
      <c r="A11" s="46"/>
      <c r="B11" s="23" t="s">
        <v>82</v>
      </c>
      <c r="C11" s="23"/>
      <c r="D11" s="21">
        <v>50992.88</v>
      </c>
    </row>
    <row r="12" spans="1:4" s="35" customFormat="1" x14ac:dyDescent="0.25">
      <c r="A12" s="46"/>
      <c r="B12" s="32" t="s">
        <v>75</v>
      </c>
      <c r="C12" s="32"/>
      <c r="D12" s="6">
        <f>SUM(D8:D11)</f>
        <v>3147090.29</v>
      </c>
    </row>
    <row r="13" spans="1:4" s="35" customFormat="1" x14ac:dyDescent="0.25">
      <c r="A13" s="46"/>
      <c r="B13" s="32" t="s">
        <v>39</v>
      </c>
      <c r="C13" s="32"/>
      <c r="D13" s="21">
        <f>D54</f>
        <v>36300</v>
      </c>
    </row>
    <row r="14" spans="1:4" s="35" customFormat="1" x14ac:dyDescent="0.25">
      <c r="A14" s="47" t="s">
        <v>81</v>
      </c>
      <c r="B14" s="31"/>
      <c r="C14" s="29"/>
      <c r="D14" s="6">
        <f>D12+D13</f>
        <v>3183390.29</v>
      </c>
    </row>
    <row r="15" spans="1:4" x14ac:dyDescent="0.25">
      <c r="A15" s="46" t="s">
        <v>80</v>
      </c>
      <c r="B15" s="23" t="s">
        <v>79</v>
      </c>
      <c r="C15" s="23"/>
      <c r="D15" s="21">
        <v>2512174.2000000002</v>
      </c>
    </row>
    <row r="16" spans="1:4" x14ac:dyDescent="0.25">
      <c r="A16" s="46"/>
      <c r="B16" s="23" t="s">
        <v>78</v>
      </c>
      <c r="C16" s="23"/>
      <c r="D16" s="21">
        <v>298728.11</v>
      </c>
    </row>
    <row r="17" spans="1:4" s="35" customFormat="1" x14ac:dyDescent="0.25">
      <c r="A17" s="46"/>
      <c r="B17" s="23" t="s">
        <v>77</v>
      </c>
      <c r="C17" s="23"/>
      <c r="D17" s="21">
        <v>350923.64</v>
      </c>
    </row>
    <row r="18" spans="1:4" s="35" customFormat="1" x14ac:dyDescent="0.25">
      <c r="A18" s="46"/>
      <c r="B18" s="23" t="s">
        <v>76</v>
      </c>
      <c r="C18" s="23"/>
      <c r="D18" s="21">
        <v>50072.800000000003</v>
      </c>
    </row>
    <row r="19" spans="1:4" s="35" customFormat="1" x14ac:dyDescent="0.25">
      <c r="A19" s="46"/>
      <c r="B19" s="32" t="s">
        <v>75</v>
      </c>
      <c r="C19" s="32"/>
      <c r="D19" s="6">
        <f>SUM(D15:D18)</f>
        <v>3211898.75</v>
      </c>
    </row>
    <row r="20" spans="1:4" s="35" customFormat="1" x14ac:dyDescent="0.25">
      <c r="A20" s="46"/>
      <c r="B20" s="32" t="s">
        <v>39</v>
      </c>
      <c r="C20" s="32"/>
      <c r="D20" s="21">
        <v>38666.730000000003</v>
      </c>
    </row>
    <row r="21" spans="1:4" x14ac:dyDescent="0.25">
      <c r="A21" s="47" t="s">
        <v>74</v>
      </c>
      <c r="B21" s="31"/>
      <c r="C21" s="29"/>
      <c r="D21" s="6">
        <f>D19+D20</f>
        <v>3250565.48</v>
      </c>
    </row>
    <row r="22" spans="1:4" x14ac:dyDescent="0.25">
      <c r="A22" s="46" t="s">
        <v>73</v>
      </c>
      <c r="B22" s="34" t="s">
        <v>72</v>
      </c>
      <c r="C22" s="33"/>
      <c r="D22" s="6"/>
    </row>
    <row r="23" spans="1:4" s="35" customFormat="1" ht="30" x14ac:dyDescent="0.25">
      <c r="A23" s="46"/>
      <c r="B23" s="23" t="s">
        <v>71</v>
      </c>
      <c r="C23" s="37" t="s">
        <v>70</v>
      </c>
      <c r="D23" s="21">
        <v>56735.35</v>
      </c>
    </row>
    <row r="24" spans="1:4" x14ac:dyDescent="0.25">
      <c r="A24" s="46"/>
      <c r="B24" s="23" t="s">
        <v>44</v>
      </c>
      <c r="C24" s="37"/>
      <c r="D24" s="21">
        <v>105376.42</v>
      </c>
    </row>
    <row r="25" spans="1:4" s="35" customFormat="1" x14ac:dyDescent="0.25">
      <c r="A25" s="46"/>
      <c r="B25" s="34" t="s">
        <v>69</v>
      </c>
      <c r="C25" s="33"/>
      <c r="D25" s="6"/>
    </row>
    <row r="26" spans="1:4" ht="45" x14ac:dyDescent="0.25">
      <c r="A26" s="46"/>
      <c r="B26" s="23" t="s">
        <v>68</v>
      </c>
      <c r="C26" s="37" t="s">
        <v>67</v>
      </c>
      <c r="D26" s="21">
        <v>1013.04</v>
      </c>
    </row>
    <row r="27" spans="1:4" ht="30" x14ac:dyDescent="0.25">
      <c r="A27" s="46"/>
      <c r="B27" s="23" t="s">
        <v>66</v>
      </c>
      <c r="C27" s="37" t="s">
        <v>65</v>
      </c>
      <c r="D27" s="21">
        <v>200670.37</v>
      </c>
    </row>
    <row r="28" spans="1:4" x14ac:dyDescent="0.25">
      <c r="A28" s="46"/>
      <c r="B28" s="23" t="s">
        <v>64</v>
      </c>
      <c r="C28" s="37"/>
      <c r="D28" s="21">
        <v>425881.2</v>
      </c>
    </row>
    <row r="29" spans="1:4" s="35" customFormat="1" x14ac:dyDescent="0.25">
      <c r="A29" s="46"/>
      <c r="B29" s="23" t="s">
        <v>63</v>
      </c>
      <c r="C29" s="37" t="s">
        <v>62</v>
      </c>
      <c r="D29" s="21">
        <v>20850.900000000001</v>
      </c>
    </row>
    <row r="30" spans="1:4" x14ac:dyDescent="0.25">
      <c r="A30" s="46"/>
      <c r="B30" s="34" t="s">
        <v>61</v>
      </c>
      <c r="C30" s="33"/>
      <c r="D30" s="6"/>
    </row>
    <row r="31" spans="1:4" x14ac:dyDescent="0.25">
      <c r="A31" s="46"/>
      <c r="B31" s="23" t="s">
        <v>60</v>
      </c>
      <c r="C31" s="37"/>
      <c r="D31" s="21">
        <f>D10+D11</f>
        <v>395560.83</v>
      </c>
    </row>
    <row r="32" spans="1:4" x14ac:dyDescent="0.25">
      <c r="A32" s="46"/>
      <c r="B32" s="23" t="s">
        <v>98</v>
      </c>
      <c r="C32" s="37" t="s">
        <v>97</v>
      </c>
      <c r="D32" s="21">
        <v>5400</v>
      </c>
    </row>
    <row r="33" spans="1:4" x14ac:dyDescent="0.25">
      <c r="A33" s="46"/>
      <c r="B33" s="23" t="s">
        <v>96</v>
      </c>
      <c r="C33" s="37" t="s">
        <v>95</v>
      </c>
      <c r="D33" s="21">
        <v>3000</v>
      </c>
    </row>
    <row r="34" spans="1:4" ht="30" x14ac:dyDescent="0.25">
      <c r="A34" s="46"/>
      <c r="B34" s="23" t="s">
        <v>59</v>
      </c>
      <c r="C34" s="37" t="s">
        <v>58</v>
      </c>
      <c r="D34" s="21">
        <v>1718.75</v>
      </c>
    </row>
    <row r="35" spans="1:4" x14ac:dyDescent="0.25">
      <c r="A35" s="46"/>
      <c r="B35" s="23" t="s">
        <v>44</v>
      </c>
      <c r="C35" s="37"/>
      <c r="D35" s="21">
        <v>217913.43</v>
      </c>
    </row>
    <row r="36" spans="1:4" s="35" customFormat="1" x14ac:dyDescent="0.25">
      <c r="A36" s="46"/>
      <c r="B36" s="34" t="s">
        <v>57</v>
      </c>
      <c r="C36" s="33"/>
      <c r="D36" s="6"/>
    </row>
    <row r="37" spans="1:4" x14ac:dyDescent="0.25">
      <c r="A37" s="46"/>
      <c r="B37" s="23" t="s">
        <v>56</v>
      </c>
      <c r="C37" s="37" t="s">
        <v>55</v>
      </c>
      <c r="D37" s="21">
        <v>278218.81</v>
      </c>
    </row>
    <row r="38" spans="1:4" s="35" customFormat="1" x14ac:dyDescent="0.25">
      <c r="A38" s="46"/>
      <c r="B38" s="23" t="s">
        <v>54</v>
      </c>
      <c r="C38" s="37" t="s">
        <v>53</v>
      </c>
      <c r="D38" s="21">
        <v>10758</v>
      </c>
    </row>
    <row r="39" spans="1:4" ht="45" x14ac:dyDescent="0.25">
      <c r="A39" s="46"/>
      <c r="B39" s="23" t="s">
        <v>52</v>
      </c>
      <c r="C39" s="37" t="s">
        <v>51</v>
      </c>
      <c r="D39" s="21">
        <v>1777.98</v>
      </c>
    </row>
    <row r="40" spans="1:4" s="35" customFormat="1" x14ac:dyDescent="0.25">
      <c r="A40" s="46"/>
      <c r="B40" s="23" t="s">
        <v>44</v>
      </c>
      <c r="C40" s="37"/>
      <c r="D40" s="21">
        <v>58622.31</v>
      </c>
    </row>
    <row r="41" spans="1:4" x14ac:dyDescent="0.25">
      <c r="A41" s="46"/>
      <c r="B41" s="34" t="s">
        <v>114</v>
      </c>
      <c r="C41" s="33"/>
      <c r="D41" s="6"/>
    </row>
    <row r="42" spans="1:4" ht="30" x14ac:dyDescent="0.25">
      <c r="A42" s="46"/>
      <c r="B42" s="23" t="s">
        <v>113</v>
      </c>
      <c r="C42" s="37" t="s">
        <v>112</v>
      </c>
      <c r="D42" s="21">
        <v>150051.07999999999</v>
      </c>
    </row>
    <row r="43" spans="1:4" s="35" customFormat="1" x14ac:dyDescent="0.25">
      <c r="A43" s="46"/>
      <c r="B43" s="34" t="s">
        <v>50</v>
      </c>
      <c r="C43" s="33"/>
      <c r="D43" s="6"/>
    </row>
    <row r="44" spans="1:4" x14ac:dyDescent="0.25">
      <c r="A44" s="46"/>
      <c r="B44" s="23" t="s">
        <v>44</v>
      </c>
      <c r="C44" s="23"/>
      <c r="D44" s="21">
        <v>89035.55</v>
      </c>
    </row>
    <row r="45" spans="1:4" x14ac:dyDescent="0.25">
      <c r="A45" s="46"/>
      <c r="B45" s="34" t="s">
        <v>49</v>
      </c>
      <c r="C45" s="33"/>
      <c r="D45" s="6"/>
    </row>
    <row r="46" spans="1:4" ht="24" x14ac:dyDescent="0.25">
      <c r="A46" s="46"/>
      <c r="B46" s="23" t="s">
        <v>48</v>
      </c>
      <c r="C46" s="36" t="s">
        <v>47</v>
      </c>
      <c r="D46" s="21">
        <v>4489.32</v>
      </c>
    </row>
    <row r="47" spans="1:4" x14ac:dyDescent="0.25">
      <c r="A47" s="46"/>
      <c r="B47" s="23" t="s">
        <v>46</v>
      </c>
      <c r="C47" s="23"/>
      <c r="D47" s="21">
        <v>36533.550000000003</v>
      </c>
    </row>
    <row r="48" spans="1:4" s="35" customFormat="1" x14ac:dyDescent="0.25">
      <c r="A48" s="46"/>
      <c r="B48" s="23" t="s">
        <v>44</v>
      </c>
      <c r="C48" s="23"/>
      <c r="D48" s="21">
        <v>51295.54</v>
      </c>
    </row>
    <row r="49" spans="1:4" s="35" customFormat="1" x14ac:dyDescent="0.25">
      <c r="A49" s="46"/>
      <c r="B49" s="34" t="s">
        <v>45</v>
      </c>
      <c r="C49" s="33"/>
      <c r="D49" s="6"/>
    </row>
    <row r="50" spans="1:4" s="35" customFormat="1" x14ac:dyDescent="0.25">
      <c r="A50" s="46"/>
      <c r="B50" s="23" t="s">
        <v>44</v>
      </c>
      <c r="C50" s="23"/>
      <c r="D50" s="21">
        <v>563233.31999999995</v>
      </c>
    </row>
    <row r="51" spans="1:4" x14ac:dyDescent="0.25">
      <c r="A51" s="46"/>
      <c r="B51" s="23" t="s">
        <v>43</v>
      </c>
      <c r="C51" s="23"/>
      <c r="D51" s="21">
        <v>35821.57</v>
      </c>
    </row>
    <row r="52" spans="1:4" ht="30" x14ac:dyDescent="0.25">
      <c r="A52" s="46"/>
      <c r="B52" s="23" t="s">
        <v>42</v>
      </c>
      <c r="C52" s="23" t="s">
        <v>41</v>
      </c>
      <c r="D52" s="21">
        <v>244355.34</v>
      </c>
    </row>
    <row r="53" spans="1:4" x14ac:dyDescent="0.25">
      <c r="A53" s="46"/>
      <c r="B53" s="32" t="s">
        <v>40</v>
      </c>
      <c r="C53" s="23"/>
      <c r="D53" s="6">
        <f>SUM(D23:D52)</f>
        <v>2958312.6599999997</v>
      </c>
    </row>
    <row r="54" spans="1:4" x14ac:dyDescent="0.25">
      <c r="A54" s="46"/>
      <c r="B54" s="32" t="s">
        <v>39</v>
      </c>
      <c r="C54" s="23" t="s">
        <v>38</v>
      </c>
      <c r="D54" s="6">
        <v>36300</v>
      </c>
    </row>
    <row r="55" spans="1:4" x14ac:dyDescent="0.25">
      <c r="A55" s="47" t="s">
        <v>37</v>
      </c>
      <c r="B55" s="31"/>
      <c r="C55" s="29"/>
      <c r="D55" s="6">
        <f>D53+D54</f>
        <v>2994612.6599999997</v>
      </c>
    </row>
    <row r="56" spans="1:4" x14ac:dyDescent="0.25">
      <c r="A56" s="44" t="s">
        <v>36</v>
      </c>
      <c r="B56" s="8"/>
      <c r="C56" s="28"/>
      <c r="D56" s="6">
        <f>D14-D55</f>
        <v>188777.63000000035</v>
      </c>
    </row>
    <row r="57" spans="1:4" x14ac:dyDescent="0.25">
      <c r="A57" s="44" t="s">
        <v>35</v>
      </c>
      <c r="B57" s="8"/>
      <c r="C57" s="28"/>
      <c r="D57" s="6">
        <f>D21-D55</f>
        <v>255952.8200000003</v>
      </c>
    </row>
    <row r="58" spans="1:4" ht="15.75" x14ac:dyDescent="0.25">
      <c r="A58" s="12" t="s">
        <v>34</v>
      </c>
      <c r="B58" s="12"/>
      <c r="C58" s="12"/>
      <c r="D58" s="27"/>
    </row>
    <row r="59" spans="1:4" x14ac:dyDescent="0.25">
      <c r="A59" s="46" t="s">
        <v>33</v>
      </c>
      <c r="B59" s="23" t="s">
        <v>27</v>
      </c>
      <c r="C59" s="25" t="s">
        <v>26</v>
      </c>
      <c r="D59" s="21">
        <v>928867.64</v>
      </c>
    </row>
    <row r="60" spans="1:4" x14ac:dyDescent="0.25">
      <c r="A60" s="46"/>
      <c r="B60" s="23" t="s">
        <v>25</v>
      </c>
      <c r="C60" s="26"/>
      <c r="D60" s="21">
        <v>266526.96999999997</v>
      </c>
    </row>
    <row r="61" spans="1:4" x14ac:dyDescent="0.25">
      <c r="A61" s="46"/>
      <c r="B61" s="23" t="s">
        <v>24</v>
      </c>
      <c r="C61" s="24"/>
      <c r="D61" s="21">
        <v>1305680.9099999999</v>
      </c>
    </row>
    <row r="62" spans="1:4" x14ac:dyDescent="0.25">
      <c r="A62" s="46"/>
      <c r="B62" s="23" t="s">
        <v>23</v>
      </c>
      <c r="C62" s="25" t="s">
        <v>22</v>
      </c>
      <c r="D62" s="21">
        <v>325312.82</v>
      </c>
    </row>
    <row r="63" spans="1:4" x14ac:dyDescent="0.25">
      <c r="A63" s="46"/>
      <c r="B63" s="23" t="s">
        <v>21</v>
      </c>
      <c r="C63" s="24"/>
      <c r="D63" s="21">
        <v>395980.31</v>
      </c>
    </row>
    <row r="64" spans="1:4" x14ac:dyDescent="0.25">
      <c r="A64" s="46"/>
      <c r="B64" s="23" t="s">
        <v>20</v>
      </c>
      <c r="C64" s="22" t="s">
        <v>19</v>
      </c>
      <c r="D64" s="21">
        <v>1203529.52</v>
      </c>
    </row>
    <row r="65" spans="1:4" x14ac:dyDescent="0.25">
      <c r="A65" s="46"/>
      <c r="B65" s="23" t="s">
        <v>18</v>
      </c>
      <c r="C65" s="22" t="s">
        <v>17</v>
      </c>
      <c r="D65" s="21">
        <v>386747.16</v>
      </c>
    </row>
    <row r="66" spans="1:4" x14ac:dyDescent="0.25">
      <c r="A66" s="46"/>
      <c r="B66" s="20" t="s">
        <v>32</v>
      </c>
      <c r="C66" s="19"/>
      <c r="D66" s="6">
        <f>SUM(D59:D65)</f>
        <v>4812645.33</v>
      </c>
    </row>
    <row r="67" spans="1:4" x14ac:dyDescent="0.25">
      <c r="A67" s="46" t="s">
        <v>31</v>
      </c>
      <c r="B67" s="23" t="s">
        <v>27</v>
      </c>
      <c r="C67" s="25" t="s">
        <v>26</v>
      </c>
      <c r="D67" s="21">
        <f>922301.89+4006.27+35763.69</f>
        <v>962071.85000000009</v>
      </c>
    </row>
    <row r="68" spans="1:4" x14ac:dyDescent="0.25">
      <c r="A68" s="46"/>
      <c r="B68" s="23" t="s">
        <v>25</v>
      </c>
      <c r="C68" s="26"/>
      <c r="D68" s="21">
        <f>260853.97+973.56+8715.99</f>
        <v>270543.52</v>
      </c>
    </row>
    <row r="69" spans="1:4" x14ac:dyDescent="0.25">
      <c r="A69" s="46"/>
      <c r="B69" s="23" t="s">
        <v>24</v>
      </c>
      <c r="C69" s="24"/>
      <c r="D69" s="21">
        <v>1348288.47</v>
      </c>
    </row>
    <row r="70" spans="1:4" x14ac:dyDescent="0.25">
      <c r="A70" s="46"/>
      <c r="B70" s="23" t="s">
        <v>23</v>
      </c>
      <c r="C70" s="25" t="s">
        <v>22</v>
      </c>
      <c r="D70" s="21">
        <f>344806.93+1257.24+9924.47</f>
        <v>355988.63999999996</v>
      </c>
    </row>
    <row r="71" spans="1:4" x14ac:dyDescent="0.25">
      <c r="A71" s="46"/>
      <c r="B71" s="23" t="s">
        <v>21</v>
      </c>
      <c r="C71" s="24"/>
      <c r="D71" s="21">
        <f>404186.3+1677.72+14045.26</f>
        <v>419909.27999999997</v>
      </c>
    </row>
    <row r="72" spans="1:4" x14ac:dyDescent="0.25">
      <c r="A72" s="46"/>
      <c r="B72" s="23" t="s">
        <v>20</v>
      </c>
      <c r="C72" s="22" t="s">
        <v>19</v>
      </c>
      <c r="D72" s="21">
        <f>912659.96+25944.16+282474.23</f>
        <v>1221078.3500000001</v>
      </c>
    </row>
    <row r="73" spans="1:4" x14ac:dyDescent="0.25">
      <c r="A73" s="46"/>
      <c r="B73" s="23" t="s">
        <v>18</v>
      </c>
      <c r="C73" s="22" t="s">
        <v>17</v>
      </c>
      <c r="D73" s="21">
        <v>384863.08</v>
      </c>
    </row>
    <row r="74" spans="1:4" x14ac:dyDescent="0.25">
      <c r="A74" s="46"/>
      <c r="B74" s="20" t="s">
        <v>30</v>
      </c>
      <c r="C74" s="19"/>
      <c r="D74" s="6">
        <f>SUM(D67:D73)</f>
        <v>4962743.1899999995</v>
      </c>
    </row>
    <row r="75" spans="1:4" x14ac:dyDescent="0.25">
      <c r="A75" s="10" t="s">
        <v>29</v>
      </c>
      <c r="B75" s="23" t="s">
        <v>27</v>
      </c>
      <c r="C75" s="25" t="s">
        <v>26</v>
      </c>
      <c r="D75" s="21">
        <v>888855.01</v>
      </c>
    </row>
    <row r="76" spans="1:4" x14ac:dyDescent="0.25">
      <c r="A76" s="10"/>
      <c r="B76" s="23" t="s">
        <v>25</v>
      </c>
      <c r="C76" s="26"/>
      <c r="D76" s="21">
        <v>207739.05</v>
      </c>
    </row>
    <row r="77" spans="1:4" x14ac:dyDescent="0.25">
      <c r="A77" s="10"/>
      <c r="B77" s="23" t="s">
        <v>24</v>
      </c>
      <c r="C77" s="24"/>
      <c r="D77" s="21">
        <v>1305680.9099999999</v>
      </c>
    </row>
    <row r="78" spans="1:4" x14ac:dyDescent="0.25">
      <c r="A78" s="10"/>
      <c r="B78" s="23" t="s">
        <v>23</v>
      </c>
      <c r="C78" s="25" t="s">
        <v>22</v>
      </c>
      <c r="D78" s="21">
        <v>303294.7</v>
      </c>
    </row>
    <row r="79" spans="1:4" x14ac:dyDescent="0.25">
      <c r="A79" s="10"/>
      <c r="B79" s="23" t="s">
        <v>21</v>
      </c>
      <c r="C79" s="24"/>
      <c r="D79" s="21">
        <v>383309.94</v>
      </c>
    </row>
    <row r="80" spans="1:4" x14ac:dyDescent="0.25">
      <c r="A80" s="10"/>
      <c r="B80" s="23" t="s">
        <v>20</v>
      </c>
      <c r="C80" s="22" t="s">
        <v>19</v>
      </c>
      <c r="D80" s="21">
        <v>978523.32</v>
      </c>
    </row>
    <row r="81" spans="1:4" x14ac:dyDescent="0.25">
      <c r="A81" s="10"/>
      <c r="B81" s="23" t="s">
        <v>18</v>
      </c>
      <c r="C81" s="22" t="s">
        <v>17</v>
      </c>
      <c r="D81" s="21">
        <v>329468.69</v>
      </c>
    </row>
    <row r="82" spans="1:4" x14ac:dyDescent="0.25">
      <c r="A82" s="10"/>
      <c r="B82" s="20" t="s">
        <v>16</v>
      </c>
      <c r="C82" s="19"/>
      <c r="D82" s="6">
        <f>SUM(D75:D81)</f>
        <v>4396871.62</v>
      </c>
    </row>
    <row r="83" spans="1:4" x14ac:dyDescent="0.25">
      <c r="A83" s="10" t="s">
        <v>28</v>
      </c>
      <c r="B83" s="23" t="s">
        <v>27</v>
      </c>
      <c r="C83" s="25" t="s">
        <v>26</v>
      </c>
      <c r="D83" s="21">
        <v>888855.01</v>
      </c>
    </row>
    <row r="84" spans="1:4" x14ac:dyDescent="0.25">
      <c r="A84" s="10"/>
      <c r="B84" s="23" t="s">
        <v>25</v>
      </c>
      <c r="C84" s="26"/>
      <c r="D84" s="21">
        <v>207739.05</v>
      </c>
    </row>
    <row r="85" spans="1:4" x14ac:dyDescent="0.25">
      <c r="A85" s="10"/>
      <c r="B85" s="23" t="s">
        <v>24</v>
      </c>
      <c r="C85" s="24"/>
      <c r="D85" s="21">
        <v>1305680.9099999999</v>
      </c>
    </row>
    <row r="86" spans="1:4" x14ac:dyDescent="0.25">
      <c r="A86" s="10"/>
      <c r="B86" s="23" t="s">
        <v>23</v>
      </c>
      <c r="C86" s="25" t="s">
        <v>22</v>
      </c>
      <c r="D86" s="21">
        <v>303294.7</v>
      </c>
    </row>
    <row r="87" spans="1:4" x14ac:dyDescent="0.25">
      <c r="A87" s="10"/>
      <c r="B87" s="23" t="s">
        <v>21</v>
      </c>
      <c r="C87" s="24"/>
      <c r="D87" s="21">
        <v>383309.94</v>
      </c>
    </row>
    <row r="88" spans="1:4" x14ac:dyDescent="0.25">
      <c r="A88" s="10"/>
      <c r="B88" s="23" t="s">
        <v>20</v>
      </c>
      <c r="C88" s="22" t="s">
        <v>19</v>
      </c>
      <c r="D88" s="21">
        <v>978523.32</v>
      </c>
    </row>
    <row r="89" spans="1:4" x14ac:dyDescent="0.25">
      <c r="A89" s="10"/>
      <c r="B89" s="23" t="s">
        <v>18</v>
      </c>
      <c r="C89" s="22" t="s">
        <v>17</v>
      </c>
      <c r="D89" s="21">
        <v>329468.69</v>
      </c>
    </row>
    <row r="90" spans="1:4" x14ac:dyDescent="0.25">
      <c r="A90" s="10"/>
      <c r="B90" s="20" t="s">
        <v>16</v>
      </c>
      <c r="C90" s="19"/>
      <c r="D90" s="6">
        <f>SUM(D83:D89)</f>
        <v>4396871.62</v>
      </c>
    </row>
    <row r="91" spans="1:4" x14ac:dyDescent="0.25">
      <c r="A91" s="44" t="s">
        <v>15</v>
      </c>
      <c r="B91" s="44"/>
      <c r="C91" s="18"/>
      <c r="D91" s="6">
        <f>D66-D82</f>
        <v>415773.70999999996</v>
      </c>
    </row>
    <row r="92" spans="1:4" x14ac:dyDescent="0.25">
      <c r="A92" s="44" t="s">
        <v>14</v>
      </c>
      <c r="B92" s="44"/>
      <c r="C92" s="18"/>
      <c r="D92" s="6">
        <f>D74-D90</f>
        <v>565871.56999999937</v>
      </c>
    </row>
    <row r="93" spans="1:4" ht="15.75" x14ac:dyDescent="0.25">
      <c r="A93" s="15" t="s">
        <v>111</v>
      </c>
      <c r="B93" s="15"/>
      <c r="C93" s="15"/>
      <c r="D93" s="15"/>
    </row>
    <row r="94" spans="1:4" x14ac:dyDescent="0.25">
      <c r="A94" s="10" t="s">
        <v>13</v>
      </c>
      <c r="B94" s="9" t="s">
        <v>7</v>
      </c>
      <c r="C94" s="16"/>
      <c r="D94" s="6">
        <f>885001.79+131037.6</f>
        <v>1016039.39</v>
      </c>
    </row>
    <row r="95" spans="1:4" x14ac:dyDescent="0.25">
      <c r="A95" s="10"/>
      <c r="B95" s="9" t="s">
        <v>12</v>
      </c>
      <c r="C95" s="16"/>
      <c r="D95" s="6">
        <f>1058729.61+137835.74</f>
        <v>1196565.3500000001</v>
      </c>
    </row>
    <row r="96" spans="1:4" ht="30" x14ac:dyDescent="0.25">
      <c r="A96" s="10"/>
      <c r="B96" s="14" t="s">
        <v>11</v>
      </c>
      <c r="C96" s="16"/>
      <c r="D96" s="6">
        <v>332651.58</v>
      </c>
    </row>
    <row r="97" spans="1:4" x14ac:dyDescent="0.25">
      <c r="A97" s="10"/>
      <c r="B97" s="9" t="s">
        <v>10</v>
      </c>
      <c r="C97" s="16"/>
      <c r="D97" s="6">
        <v>6377392.6900000004</v>
      </c>
    </row>
    <row r="98" spans="1:4" x14ac:dyDescent="0.25">
      <c r="A98" s="10"/>
      <c r="B98" s="17" t="s">
        <v>9</v>
      </c>
      <c r="C98" s="16"/>
      <c r="D98" s="6">
        <v>163291.32</v>
      </c>
    </row>
    <row r="99" spans="1:4" ht="30" x14ac:dyDescent="0.25">
      <c r="A99" s="10"/>
      <c r="B99" s="9" t="s">
        <v>8</v>
      </c>
      <c r="C99" s="16"/>
      <c r="D99" s="6"/>
    </row>
    <row r="100" spans="1:4" ht="15.75" x14ac:dyDescent="0.25">
      <c r="A100" s="11" t="s">
        <v>94</v>
      </c>
      <c r="B100" s="11"/>
      <c r="C100" s="11"/>
      <c r="D100" s="11"/>
    </row>
    <row r="101" spans="1:4" ht="18.75" x14ac:dyDescent="0.3">
      <c r="A101" s="10" t="s">
        <v>6</v>
      </c>
      <c r="B101" s="9" t="s">
        <v>5</v>
      </c>
      <c r="C101" s="13"/>
      <c r="D101" s="6">
        <v>9</v>
      </c>
    </row>
    <row r="102" spans="1:4" ht="18.75" x14ac:dyDescent="0.3">
      <c r="A102" s="10"/>
      <c r="B102" s="9" t="s">
        <v>4</v>
      </c>
      <c r="C102" s="13"/>
      <c r="D102" s="6">
        <v>13</v>
      </c>
    </row>
    <row r="103" spans="1:4" ht="18.75" x14ac:dyDescent="0.3">
      <c r="A103" s="10"/>
      <c r="B103" s="14" t="s">
        <v>3</v>
      </c>
      <c r="C103" s="13"/>
      <c r="D103" s="6">
        <v>580340.06999999995</v>
      </c>
    </row>
    <row r="104" spans="1:4" ht="18.75" x14ac:dyDescent="0.3">
      <c r="A104" s="10"/>
      <c r="B104" s="14" t="s">
        <v>2</v>
      </c>
      <c r="C104" s="13"/>
      <c r="D104" s="6">
        <v>180660.85</v>
      </c>
    </row>
    <row r="105" spans="1:4" ht="15.75" x14ac:dyDescent="0.25">
      <c r="A105" s="12" t="s">
        <v>110</v>
      </c>
      <c r="B105" s="12"/>
      <c r="C105" s="12"/>
      <c r="D105" s="12"/>
    </row>
    <row r="106" spans="1:4" x14ac:dyDescent="0.25">
      <c r="A106" s="56" t="s">
        <v>109</v>
      </c>
      <c r="B106" s="9" t="s">
        <v>108</v>
      </c>
      <c r="C106" s="48" t="s">
        <v>107</v>
      </c>
      <c r="D106" s="6">
        <v>511127.5</v>
      </c>
    </row>
    <row r="107" spans="1:4" ht="21" customHeight="1" x14ac:dyDescent="0.25">
      <c r="A107" s="53"/>
      <c r="B107" s="9" t="s">
        <v>106</v>
      </c>
      <c r="C107" s="48" t="s">
        <v>105</v>
      </c>
      <c r="D107" s="6">
        <v>86499</v>
      </c>
    </row>
    <row r="108" spans="1:4" ht="30" customHeight="1" x14ac:dyDescent="0.25">
      <c r="A108" s="53"/>
      <c r="B108" s="55" t="s">
        <v>104</v>
      </c>
      <c r="C108" s="52" t="s">
        <v>103</v>
      </c>
      <c r="D108" s="51">
        <v>96480</v>
      </c>
    </row>
    <row r="109" spans="1:4" ht="30" customHeight="1" x14ac:dyDescent="0.25">
      <c r="A109" s="53"/>
      <c r="B109" s="54"/>
      <c r="C109" s="52" t="s">
        <v>102</v>
      </c>
      <c r="D109" s="51">
        <v>16345.64</v>
      </c>
    </row>
    <row r="110" spans="1:4" ht="30" customHeight="1" x14ac:dyDescent="0.25">
      <c r="A110" s="53"/>
      <c r="B110" s="45"/>
      <c r="C110" s="52" t="s">
        <v>101</v>
      </c>
      <c r="D110" s="51">
        <v>140580</v>
      </c>
    </row>
    <row r="111" spans="1:4" ht="21" customHeight="1" x14ac:dyDescent="0.25">
      <c r="A111" s="50"/>
      <c r="B111" s="49" t="s">
        <v>100</v>
      </c>
      <c r="C111" s="48" t="s">
        <v>99</v>
      </c>
      <c r="D111" s="6">
        <v>344220</v>
      </c>
    </row>
    <row r="112" spans="1:4" x14ac:dyDescent="0.25">
      <c r="A112" s="44" t="s">
        <v>1</v>
      </c>
      <c r="B112" s="44"/>
      <c r="C112" s="7"/>
      <c r="D112" s="6">
        <v>2167682.08</v>
      </c>
    </row>
    <row r="113" spans="1:4" x14ac:dyDescent="0.25">
      <c r="A113" s="5" t="s">
        <v>0</v>
      </c>
      <c r="C113" s="4"/>
      <c r="D113" s="3"/>
    </row>
  </sheetData>
  <mergeCells count="50">
    <mergeCell ref="A5:C5"/>
    <mergeCell ref="A56:B56"/>
    <mergeCell ref="A57:B57"/>
    <mergeCell ref="A58:C58"/>
    <mergeCell ref="A59:A66"/>
    <mergeCell ref="B66:C66"/>
    <mergeCell ref="A1:C1"/>
    <mergeCell ref="A2:C2"/>
    <mergeCell ref="A3:C3"/>
    <mergeCell ref="A4:C4"/>
    <mergeCell ref="A6:C6"/>
    <mergeCell ref="A7:B7"/>
    <mergeCell ref="A8:A13"/>
    <mergeCell ref="A14:B14"/>
    <mergeCell ref="C59:C61"/>
    <mergeCell ref="C62:C63"/>
    <mergeCell ref="A22:A54"/>
    <mergeCell ref="B22:C22"/>
    <mergeCell ref="B25:C25"/>
    <mergeCell ref="B30:C30"/>
    <mergeCell ref="B36:C36"/>
    <mergeCell ref="C75:C77"/>
    <mergeCell ref="C78:C79"/>
    <mergeCell ref="B82:C82"/>
    <mergeCell ref="A15:A20"/>
    <mergeCell ref="A21:B21"/>
    <mergeCell ref="B43:C43"/>
    <mergeCell ref="B45:C45"/>
    <mergeCell ref="B41:C41"/>
    <mergeCell ref="B49:C49"/>
    <mergeCell ref="A55:B55"/>
    <mergeCell ref="A83:A90"/>
    <mergeCell ref="C83:C85"/>
    <mergeCell ref="C86:C87"/>
    <mergeCell ref="B90:C90"/>
    <mergeCell ref="A101:A104"/>
    <mergeCell ref="A67:A74"/>
    <mergeCell ref="C67:C69"/>
    <mergeCell ref="C70:C71"/>
    <mergeCell ref="B74:C74"/>
    <mergeCell ref="A75:A82"/>
    <mergeCell ref="A112:B112"/>
    <mergeCell ref="A91:B91"/>
    <mergeCell ref="A92:B92"/>
    <mergeCell ref="A100:D100"/>
    <mergeCell ref="A105:D105"/>
    <mergeCell ref="A93:D93"/>
    <mergeCell ref="A94:A99"/>
    <mergeCell ref="A106:A111"/>
    <mergeCell ref="B108:B110"/>
  </mergeCells>
  <conditionalFormatting sqref="B94">
    <cfRule type="duplicateValues" dxfId="12" priority="13"/>
  </conditionalFormatting>
  <conditionalFormatting sqref="B96">
    <cfRule type="duplicateValues" dxfId="11" priority="12"/>
  </conditionalFormatting>
  <conditionalFormatting sqref="B111">
    <cfRule type="duplicateValues" dxfId="10" priority="10"/>
  </conditionalFormatting>
  <conditionalFormatting sqref="C108:C110">
    <cfRule type="duplicateValues" dxfId="9" priority="9"/>
  </conditionalFormatting>
  <conditionalFormatting sqref="C111">
    <cfRule type="duplicateValues" dxfId="8" priority="8"/>
  </conditionalFormatting>
  <conditionalFormatting sqref="B107">
    <cfRule type="duplicateValues" dxfId="7" priority="11"/>
  </conditionalFormatting>
  <conditionalFormatting sqref="C107">
    <cfRule type="duplicateValues" dxfId="6" priority="7"/>
  </conditionalFormatting>
  <conditionalFormatting sqref="B106">
    <cfRule type="duplicateValues" dxfId="5" priority="6"/>
  </conditionalFormatting>
  <conditionalFormatting sqref="C106">
    <cfRule type="duplicateValues" dxfId="4" priority="5"/>
  </conditionalFormatting>
  <conditionalFormatting sqref="B101">
    <cfRule type="duplicateValues" dxfId="3" priority="3"/>
  </conditionalFormatting>
  <conditionalFormatting sqref="B104">
    <cfRule type="duplicateValues" dxfId="2" priority="4"/>
  </conditionalFormatting>
  <conditionalFormatting sqref="B103">
    <cfRule type="duplicateValues" dxfId="1" priority="2"/>
  </conditionalFormatting>
  <conditionalFormatting sqref="B98">
    <cfRule type="duplicateValues" dxfId="0" priority="1"/>
  </conditionalFormatting>
  <pageMargins left="0.70866141732283472" right="0" top="0" bottom="0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2022-03-31T15:56:31Z</dcterms:created>
  <dcterms:modified xsi:type="dcterms:W3CDTF">2022-03-31T15:59:09Z</dcterms:modified>
</cp:coreProperties>
</file>