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<sst xmlns="http://schemas.openxmlformats.org/spreadsheetml/2006/main" count="163" uniqueCount="117">
  <si>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</si>
  <si>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</si>
  <si>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</si>
  <si>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Репина д.№99А</t>
  </si>
  <si>
    <t>Полезная площадь МКД - 7023,6 м2, в т.ч. площадь жилых помещений - 6562,7 м2, площадь нежилых помещений - 460,9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</si>
  <si>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</si>
  <si>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</si>
  <si>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</si>
  <si>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</si>
  <si>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</si>
  <si>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</si>
  <si>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</si>
  <si>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</si>
  <si>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</si>
  <si>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</si>
  <si>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</si>
  <si>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</si>
  <si>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</si>
  <si>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</si>
  <si>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</si>
  <si>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</si>
  <si>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</si>
  <si>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</si>
  <si>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</si>
  <si>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</si>
  <si>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</si>
  <si>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</si>
  <si>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</si>
  <si>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</si>
  <si>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</si>
  <si>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</si>
  <si>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</si>
  <si>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</si>
  <si>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</si>
  <si>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</si>
  <si>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</si>
  <si>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</si>
  <si>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</si>
  <si>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(ремонт) тепловычислителя</t>
  </si>
  <si>
    <t>ООО "Крейт"</t>
  </si>
  <si>
    <t>Поверка преобразователя расходомера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</si>
  <si>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</si>
  <si>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</si>
  <si>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</si>
  <si>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</si>
  <si>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</si>
  <si>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</si>
  <si>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</si>
  <si>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</si>
  <si>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</si>
  <si>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</si>
  <si>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</si>
  <si>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</si>
  <si>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</si>
  <si>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</si>
  <si>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</si>
  <si>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</si>
  <si>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</si>
  <si>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</si>
  <si>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</si>
  <si>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</si>
  <si>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</si>
  <si>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</si>
  <si>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</si>
  <si>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</si>
  <si>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</si>
  <si>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</si>
  <si>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</si>
  <si>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</si>
  <si>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</si>
  <si>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</si>
  <si>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</si>
  <si>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</si>
  <si>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</si>
  <si>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</si>
  <si>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</si>
  <si>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</si>
  <si>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</si>
  <si>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</si>
  <si>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</si>
  <si>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</si>
  <si>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</si>
  <si>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</si>
  <si>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</si>
  <si>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</si>
  <si>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(40705810516540001730)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</si>
  <si>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</si>
  <si>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</si>
  <si>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</si>
  <si>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</si>
  <si>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</si>
  <si>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</si>
  <si>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</si>
  <si>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</si>
  <si>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</si>
  <si>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</si>
  <si>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</si>
  <si>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</si>
  <si>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</si>
  <si>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</si>
  <si>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</si>
  <si>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</si>
  <si>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01.01.2022г.</t>
  </si>
  <si>
    <t>Получено денежных средств от сдачи в аренду общего имущества, руб.</t>
  </si>
  <si>
    <t>провайдеры</t>
  </si>
  <si>
    <t>Израсходовано денежных средств по статье "Аренда ОИ", руб.</t>
  </si>
  <si>
    <t>Остаток на статье "Аренда ОИ", руб.</t>
  </si>
  <si>
    <t>на 01.01.2023г</t>
  </si>
  <si>
    <t>6.Информация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</si>
  <si>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</si>
  <si>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</si>
  <si>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>ООО "БлагСтройИнжиниринг" договор №12-07/22 от  20.07.2022 (работы по асфальтированию проездов)</t>
  </si>
  <si>
    <t>7. Информация по статье "Совет МКД"</t>
  </si>
  <si>
    <t>Движение денежных средств по статье "Совет МКД"</t>
  </si>
  <si>
    <t>Выплачено,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</si>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</sst>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3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5" fillId="0" borderId="4" xfId="2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0" fillId="0" borderId="0" xfId="0" applyFont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5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1a0c70-fb14-414f-a20f-8c3483b36b49}">
  <sheetPr>
    <pageSetUpPr fitToPage="1"/>
  </sheetPr>
  <dimension ref="A1:D114"/>
  <sheetViews>
    <sheetView workbookViewId="0" topLeftCell="A1">
      <pane ySplit="7" topLeftCell="A42" activePane="bottomLeft" state="frozen"/>
      <selection pane="topLeft" activeCell="D51" sqref="D51"/>
      <selection pane="bottomLeft" activeCell="A18" sqref="A18:A52"/>
    </sheetView>
  </sheetViews>
  <sheetFormatPr defaultColWidth="9.144285714285713" defaultRowHeight="15" customHeight="1"/>
  <cols>
    <col min="1" max="1" width="26.428571428571427" style="51" customWidth="1"/>
    <col min="2" max="2" width="70.28571428571429" style="51" customWidth="1"/>
    <col min="3" max="3" width="54.857142857142854" style="52" customWidth="1"/>
    <col min="4" max="4" width="12.142857142857142" style="51" customWidth="1"/>
    <col min="5" max="16384" width="9.142857142857142" style="51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" customHeight="1">
      <c r="A4" s="5" t="s">
        <v>3</v>
      </c>
      <c r="B4" s="5"/>
      <c r="C4" s="5"/>
      <c r="D4" s="3"/>
    </row>
    <row r="5" spans="1:4" ht="15.75" customHeight="1">
      <c r="A5" s="6" t="s">
        <v>4</v>
      </c>
      <c r="B5" s="6"/>
      <c r="C5" s="6"/>
      <c r="D5" s="3"/>
    </row>
    <row r="6" spans="1:4" ht="15.75" customHeight="1">
      <c r="A6" s="7" t="s">
        <v>5</v>
      </c>
      <c r="B6" s="7"/>
      <c r="C6" s="7"/>
      <c r="D6" s="8"/>
    </row>
    <row r="7" spans="1:4" ht="14.25" customHeight="1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2248833</v>
      </c>
    </row>
    <row r="9" spans="1:4" ht="15">
      <c r="A9" s="12"/>
      <c r="B9" s="13" t="s">
        <v>10</v>
      </c>
      <c r="C9" s="13"/>
      <c r="D9" s="14">
        <v>157931</v>
      </c>
    </row>
    <row r="10" spans="1:4" s="15" customFormat="1" ht="15">
      <c r="A10" s="12"/>
      <c r="B10" s="16" t="s">
        <v>11</v>
      </c>
      <c r="C10" s="16"/>
      <c r="D10" s="17">
        <f>SUM(D8:D9)</f>
        <v>2406764</v>
      </c>
    </row>
    <row r="11" spans="1:4" s="15" customFormat="1" ht="15" customHeight="1">
      <c r="A11" s="12"/>
      <c r="B11" s="16" t="s">
        <v>12</v>
      </c>
      <c r="C11" s="16"/>
      <c r="D11" s="14">
        <v>31800</v>
      </c>
    </row>
    <row r="12" spans="1:4" s="15" customFormat="1" ht="15">
      <c r="A12" s="18" t="s">
        <v>13</v>
      </c>
      <c r="B12" s="9"/>
      <c r="C12" s="9"/>
      <c r="D12" s="17">
        <f>D10+D11</f>
        <v>2438564</v>
      </c>
    </row>
    <row r="13" spans="1:4" ht="15">
      <c r="A13" s="12" t="s">
        <v>14</v>
      </c>
      <c r="B13" s="13" t="s">
        <v>15</v>
      </c>
      <c r="C13" s="13"/>
      <c r="D13" s="14">
        <v>2199711</v>
      </c>
    </row>
    <row r="14" spans="1:4" s="15" customFormat="1" ht="15">
      <c r="A14" s="12"/>
      <c r="B14" s="13" t="s">
        <v>16</v>
      </c>
      <c r="C14" s="13"/>
      <c r="D14" s="14">
        <v>165755</v>
      </c>
    </row>
    <row r="15" spans="1:4" s="15" customFormat="1" ht="15">
      <c r="A15" s="12"/>
      <c r="B15" s="16" t="s">
        <v>11</v>
      </c>
      <c r="C15" s="16"/>
      <c r="D15" s="17">
        <f>SUM(D13:D14)</f>
        <v>2365466</v>
      </c>
    </row>
    <row r="16" spans="1:4" ht="15">
      <c r="A16" s="12"/>
      <c r="B16" s="16" t="s">
        <v>12</v>
      </c>
      <c r="C16" s="16"/>
      <c r="D16" s="14">
        <v>31620</v>
      </c>
    </row>
    <row r="17" spans="1:4" ht="15" customHeight="1">
      <c r="A17" s="18" t="s">
        <v>17</v>
      </c>
      <c r="B17" s="9"/>
      <c r="C17" s="9"/>
      <c r="D17" s="17">
        <f>D15+D16</f>
        <v>2397086</v>
      </c>
    </row>
    <row r="18" spans="1:4" s="15" customFormat="1" ht="28.5" customHeight="1">
      <c r="A18" s="12" t="s">
        <v>18</v>
      </c>
      <c r="B18" s="19" t="s">
        <v>19</v>
      </c>
      <c r="C18" s="20"/>
      <c r="D18" s="17"/>
    </row>
    <row r="19" spans="1:4" ht="33.75" customHeight="1">
      <c r="A19" s="12"/>
      <c r="B19" s="21" t="s">
        <v>20</v>
      </c>
      <c r="C19" s="22" t="s">
        <v>21</v>
      </c>
      <c r="D19" s="14">
        <v>52297</v>
      </c>
    </row>
    <row r="20" spans="1:4" ht="15">
      <c r="A20" s="12"/>
      <c r="B20" s="21" t="s">
        <v>22</v>
      </c>
      <c r="C20" s="22"/>
      <c r="D20" s="14">
        <v>243566</v>
      </c>
    </row>
    <row r="21" spans="1:4" ht="15">
      <c r="A21" s="12"/>
      <c r="B21" s="21" t="s">
        <v>23</v>
      </c>
      <c r="C21" s="22"/>
      <c r="D21" s="14">
        <v>14392</v>
      </c>
    </row>
    <row r="22" spans="1:4" s="15" customFormat="1" ht="15">
      <c r="A22" s="12"/>
      <c r="B22" s="19" t="s">
        <v>24</v>
      </c>
      <c r="C22" s="20"/>
      <c r="D22" s="17"/>
    </row>
    <row r="23" spans="1:4" ht="25.5">
      <c r="A23" s="12"/>
      <c r="B23" s="13" t="s">
        <v>25</v>
      </c>
      <c r="C23" s="23" t="s">
        <v>26</v>
      </c>
      <c r="D23" s="14">
        <v>1293</v>
      </c>
    </row>
    <row r="24" spans="1:4" ht="25.5">
      <c r="A24" s="12"/>
      <c r="B24" s="13" t="s">
        <v>27</v>
      </c>
      <c r="C24" s="23" t="s">
        <v>28</v>
      </c>
      <c r="D24" s="14">
        <v>426</v>
      </c>
    </row>
    <row r="25" spans="1:4" ht="24">
      <c r="A25" s="12"/>
      <c r="B25" s="13" t="s">
        <v>29</v>
      </c>
      <c r="C25" s="24" t="s">
        <v>30</v>
      </c>
      <c r="D25" s="14">
        <v>168299</v>
      </c>
    </row>
    <row r="26" spans="1:4" ht="24">
      <c r="A26" s="12"/>
      <c r="B26" s="13" t="s">
        <v>31</v>
      </c>
      <c r="C26" s="24" t="s">
        <v>32</v>
      </c>
      <c r="D26" s="14">
        <v>213841</v>
      </c>
    </row>
    <row r="27" spans="1:4" ht="15">
      <c r="A27" s="12"/>
      <c r="B27" s="13" t="s">
        <v>33</v>
      </c>
      <c r="C27" s="24" t="s">
        <v>34</v>
      </c>
      <c r="D27" s="14">
        <v>4486</v>
      </c>
    </row>
    <row r="28" spans="1:4" s="15" customFormat="1" ht="15">
      <c r="A28" s="12"/>
      <c r="B28" s="13" t="s">
        <v>35</v>
      </c>
      <c r="C28" s="24" t="s">
        <v>36</v>
      </c>
      <c r="D28" s="14">
        <v>2911</v>
      </c>
    </row>
    <row r="29" spans="1:4" ht="15">
      <c r="A29" s="12"/>
      <c r="B29" s="19" t="s">
        <v>37</v>
      </c>
      <c r="C29" s="20"/>
      <c r="D29" s="17"/>
    </row>
    <row r="30" spans="1:4" ht="16.5" customHeight="1">
      <c r="A30" s="12"/>
      <c r="B30" s="21" t="s">
        <v>38</v>
      </c>
      <c r="C30" s="22" t="s">
        <v>39</v>
      </c>
      <c r="D30" s="14">
        <f>5520+240+1421</f>
        <v>7181</v>
      </c>
    </row>
    <row r="31" spans="1:4" ht="16.5" customHeight="1">
      <c r="A31" s="12"/>
      <c r="B31" s="21" t="s">
        <v>40</v>
      </c>
      <c r="C31" s="24" t="s">
        <v>41</v>
      </c>
      <c r="D31" s="14">
        <f>1100+200+700+200+1100</f>
        <v>3300</v>
      </c>
    </row>
    <row r="32" spans="1:4" ht="18" customHeight="1">
      <c r="A32" s="12"/>
      <c r="B32" s="21" t="s">
        <v>42</v>
      </c>
      <c r="C32" s="23" t="s">
        <v>43</v>
      </c>
      <c r="D32" s="14">
        <v>8125</v>
      </c>
    </row>
    <row r="33" spans="1:4" ht="15" customHeight="1">
      <c r="A33" s="12"/>
      <c r="B33" s="21" t="s">
        <v>22</v>
      </c>
      <c r="C33" s="22"/>
      <c r="D33" s="14">
        <v>176857</v>
      </c>
    </row>
    <row r="34" spans="1:4" ht="15" customHeight="1">
      <c r="A34" s="12"/>
      <c r="B34" s="21" t="s">
        <v>23</v>
      </c>
      <c r="C34" s="22"/>
      <c r="D34" s="14">
        <v>12651</v>
      </c>
    </row>
    <row r="35" spans="1:4" s="15" customFormat="1" ht="15">
      <c r="A35" s="12"/>
      <c r="B35" s="19" t="s">
        <v>44</v>
      </c>
      <c r="C35" s="20"/>
      <c r="D35" s="17"/>
    </row>
    <row r="36" spans="1:4" ht="15">
      <c r="A36" s="12"/>
      <c r="B36" s="21" t="s">
        <v>45</v>
      </c>
      <c r="C36" s="23" t="s">
        <v>46</v>
      </c>
      <c r="D36" s="14">
        <v>110971</v>
      </c>
    </row>
    <row r="37" spans="1:4" s="15" customFormat="1" ht="15">
      <c r="A37" s="12"/>
      <c r="B37" s="21" t="s">
        <v>47</v>
      </c>
      <c r="C37" s="23" t="s">
        <v>48</v>
      </c>
      <c r="D37" s="14">
        <v>5208</v>
      </c>
    </row>
    <row r="38" spans="1:4" ht="15">
      <c r="A38" s="12"/>
      <c r="B38" s="21" t="s">
        <v>49</v>
      </c>
      <c r="C38" s="22" t="s">
        <v>50</v>
      </c>
      <c r="D38" s="14">
        <v>889</v>
      </c>
    </row>
    <row r="39" spans="1:4" ht="15">
      <c r="A39" s="12"/>
      <c r="B39" s="21" t="s">
        <v>22</v>
      </c>
      <c r="C39" s="22"/>
      <c r="D39" s="14">
        <v>52969</v>
      </c>
    </row>
    <row r="40" spans="1:4" ht="15">
      <c r="A40" s="12"/>
      <c r="B40" s="21" t="s">
        <v>23</v>
      </c>
      <c r="C40" s="22"/>
      <c r="D40" s="14">
        <v>8175</v>
      </c>
    </row>
    <row r="41" spans="1:4" ht="15">
      <c r="A41" s="12"/>
      <c r="B41" s="19" t="s">
        <v>51</v>
      </c>
      <c r="C41" s="20"/>
      <c r="D41" s="17"/>
    </row>
    <row r="42" spans="1:4" ht="15">
      <c r="A42" s="12"/>
      <c r="B42" s="21" t="s">
        <v>22</v>
      </c>
      <c r="C42" s="21"/>
      <c r="D42" s="14">
        <v>86950</v>
      </c>
    </row>
    <row r="43" spans="1:4" ht="15">
      <c r="A43" s="12"/>
      <c r="B43" s="21" t="s">
        <v>23</v>
      </c>
      <c r="C43" s="21"/>
      <c r="D43" s="14">
        <v>14521</v>
      </c>
    </row>
    <row r="44" spans="1:4" s="15" customFormat="1" ht="15">
      <c r="A44" s="12"/>
      <c r="B44" s="19" t="s">
        <v>52</v>
      </c>
      <c r="C44" s="20"/>
      <c r="D44" s="17"/>
    </row>
    <row r="45" spans="1:4" s="15" customFormat="1" ht="15">
      <c r="A45" s="12"/>
      <c r="B45" s="21" t="s">
        <v>53</v>
      </c>
      <c r="C45" s="25" t="s">
        <v>54</v>
      </c>
      <c r="D45" s="14">
        <v>5744</v>
      </c>
    </row>
    <row r="46" spans="1:4" s="15" customFormat="1" ht="15" customHeight="1">
      <c r="A46" s="12"/>
      <c r="B46" s="21" t="s">
        <v>55</v>
      </c>
      <c r="C46" s="21"/>
      <c r="D46" s="14">
        <v>25440</v>
      </c>
    </row>
    <row r="47" spans="1:4" s="15" customFormat="1" ht="15" customHeight="1">
      <c r="A47" s="12"/>
      <c r="B47" s="21" t="s">
        <v>22</v>
      </c>
      <c r="C47" s="21"/>
      <c r="D47" s="14">
        <v>88115</v>
      </c>
    </row>
    <row r="48" spans="1:4" ht="15" customHeight="1">
      <c r="A48" s="12"/>
      <c r="B48" s="19" t="s">
        <v>56</v>
      </c>
      <c r="C48" s="20"/>
      <c r="D48" s="17"/>
    </row>
    <row r="49" spans="1:4" ht="23.25" customHeight="1">
      <c r="A49" s="12"/>
      <c r="B49" s="13" t="s">
        <v>22</v>
      </c>
      <c r="C49" s="13"/>
      <c r="D49" s="14">
        <v>382913</v>
      </c>
    </row>
    <row r="50" spans="1:4" ht="69" customHeight="1">
      <c r="A50" s="12"/>
      <c r="B50" s="13" t="s">
        <v>57</v>
      </c>
      <c r="C50" s="26" t="s">
        <v>58</v>
      </c>
      <c r="D50" s="14">
        <v>218048</v>
      </c>
    </row>
    <row r="51" spans="1:4" ht="15">
      <c r="A51" s="12"/>
      <c r="B51" s="16" t="s">
        <v>59</v>
      </c>
      <c r="C51" s="13"/>
      <c r="D51" s="17">
        <f>SUM(D19:D50)</f>
        <v>1909568</v>
      </c>
    </row>
    <row r="52" spans="1:4" ht="15">
      <c r="A52" s="12"/>
      <c r="B52" s="16" t="s">
        <v>12</v>
      </c>
      <c r="C52" s="26" t="s">
        <v>60</v>
      </c>
      <c r="D52" s="17">
        <v>31200</v>
      </c>
    </row>
    <row r="53" spans="1:4" ht="15">
      <c r="A53" s="18" t="s">
        <v>61</v>
      </c>
      <c r="B53" s="9"/>
      <c r="C53" s="9"/>
      <c r="D53" s="17">
        <f>D51+D52</f>
        <v>1940768</v>
      </c>
    </row>
    <row r="54" spans="1:4" ht="16.5" customHeight="1">
      <c r="A54" s="27" t="s">
        <v>62</v>
      </c>
      <c r="B54" s="28"/>
      <c r="C54" s="28"/>
      <c r="D54" s="17">
        <f>D10-D51</f>
        <v>497196</v>
      </c>
    </row>
    <row r="55" spans="1:4" ht="15.75" customHeight="1">
      <c r="A55" s="27" t="s">
        <v>63</v>
      </c>
      <c r="B55" s="28"/>
      <c r="C55" s="28"/>
      <c r="D55" s="17">
        <f>D15-D51</f>
        <v>455898</v>
      </c>
    </row>
    <row r="56" spans="1:4" ht="15" customHeight="1">
      <c r="A56" s="7" t="s">
        <v>64</v>
      </c>
      <c r="B56" s="7"/>
      <c r="C56" s="7"/>
      <c r="D56" s="29"/>
    </row>
    <row r="57" spans="1:4" ht="15">
      <c r="A57" s="12" t="s">
        <v>65</v>
      </c>
      <c r="B57" s="13" t="s">
        <v>66</v>
      </c>
      <c r="C57" s="30" t="s">
        <v>67</v>
      </c>
      <c r="D57" s="14">
        <v>894705.60</v>
      </c>
    </row>
    <row r="58" spans="1:4" ht="15" customHeight="1">
      <c r="A58" s="12"/>
      <c r="B58" s="13" t="s">
        <v>68</v>
      </c>
      <c r="C58" s="31"/>
      <c r="D58" s="14">
        <v>222404.55</v>
      </c>
    </row>
    <row r="59" spans="1:4" ht="15">
      <c r="A59" s="12"/>
      <c r="B59" s="13" t="s">
        <v>69</v>
      </c>
      <c r="C59" s="32"/>
      <c r="D59" s="14">
        <v>1441990.78</v>
      </c>
    </row>
    <row r="60" spans="1:4" ht="15">
      <c r="A60" s="12"/>
      <c r="B60" s="13" t="s">
        <v>70</v>
      </c>
      <c r="C60" s="30" t="s">
        <v>71</v>
      </c>
      <c r="D60" s="14">
        <v>308970.87</v>
      </c>
    </row>
    <row r="61" spans="1:4" ht="15">
      <c r="A61" s="12"/>
      <c r="B61" s="13" t="s">
        <v>72</v>
      </c>
      <c r="C61" s="32"/>
      <c r="D61" s="14">
        <v>398747.39</v>
      </c>
    </row>
    <row r="62" spans="1:4" ht="15">
      <c r="A62" s="12"/>
      <c r="B62" s="13" t="s">
        <v>73</v>
      </c>
      <c r="C62" s="33" t="s">
        <v>74</v>
      </c>
      <c r="D62" s="14">
        <v>846095.74</v>
      </c>
    </row>
    <row r="63" spans="1:4" ht="15">
      <c r="A63" s="12"/>
      <c r="B63" s="13" t="s">
        <v>75</v>
      </c>
      <c r="C63" s="33" t="s">
        <v>76</v>
      </c>
      <c r="D63" s="14">
        <v>342283.02</v>
      </c>
    </row>
    <row r="64" spans="1:4" ht="15">
      <c r="A64" s="12"/>
      <c r="B64" s="34" t="s">
        <v>77</v>
      </c>
      <c r="C64" s="35"/>
      <c r="D64" s="17">
        <v>4455197.9499999993</v>
      </c>
    </row>
    <row r="65" spans="1:4" ht="15" customHeight="1">
      <c r="A65" s="12" t="s">
        <v>78</v>
      </c>
      <c r="B65" s="13" t="s">
        <v>66</v>
      </c>
      <c r="C65" s="30" t="s">
        <v>67</v>
      </c>
      <c r="D65" s="14">
        <v>885771.84</v>
      </c>
    </row>
    <row r="66" spans="1:4" ht="15">
      <c r="A66" s="12"/>
      <c r="B66" s="13" t="s">
        <v>68</v>
      </c>
      <c r="C66" s="31"/>
      <c r="D66" s="14">
        <v>219541.56</v>
      </c>
    </row>
    <row r="67" spans="1:4" ht="15">
      <c r="A67" s="12"/>
      <c r="B67" s="13" t="s">
        <v>69</v>
      </c>
      <c r="C67" s="32"/>
      <c r="D67" s="14">
        <v>1385713.66</v>
      </c>
    </row>
    <row r="68" spans="1:4" ht="15">
      <c r="A68" s="12"/>
      <c r="B68" s="13" t="s">
        <v>70</v>
      </c>
      <c r="C68" s="30" t="s">
        <v>71</v>
      </c>
      <c r="D68" s="14">
        <v>300779.53000000003</v>
      </c>
    </row>
    <row r="69" spans="1:4" ht="15">
      <c r="A69" s="12"/>
      <c r="B69" s="13" t="s">
        <v>72</v>
      </c>
      <c r="C69" s="32"/>
      <c r="D69" s="14">
        <v>392059.01</v>
      </c>
    </row>
    <row r="70" spans="1:4" ht="15">
      <c r="A70" s="12"/>
      <c r="B70" s="13" t="s">
        <v>73</v>
      </c>
      <c r="C70" s="33" t="s">
        <v>74</v>
      </c>
      <c r="D70" s="14">
        <v>845282.66</v>
      </c>
    </row>
    <row r="71" spans="1:4" ht="15" customHeight="1">
      <c r="A71" s="12"/>
      <c r="B71" s="13" t="s">
        <v>75</v>
      </c>
      <c r="C71" s="33" t="s">
        <v>76</v>
      </c>
      <c r="D71" s="14">
        <v>338401.44</v>
      </c>
    </row>
    <row r="72" spans="1:4" ht="15" customHeight="1">
      <c r="A72" s="12"/>
      <c r="B72" s="34" t="s">
        <v>79</v>
      </c>
      <c r="C72" s="35"/>
      <c r="D72" s="17">
        <v>4367549.70</v>
      </c>
    </row>
    <row r="73" spans="1:4" ht="15">
      <c r="A73" s="36" t="s">
        <v>80</v>
      </c>
      <c r="B73" s="13" t="s">
        <v>66</v>
      </c>
      <c r="C73" s="30" t="s">
        <v>67</v>
      </c>
      <c r="D73" s="14">
        <v>986757.41</v>
      </c>
    </row>
    <row r="74" spans="1:4" ht="15">
      <c r="A74" s="36"/>
      <c r="B74" s="13" t="s">
        <v>68</v>
      </c>
      <c r="C74" s="31"/>
      <c r="D74" s="14">
        <v>245222.74</v>
      </c>
    </row>
    <row r="75" spans="1:4" ht="15">
      <c r="A75" s="36"/>
      <c r="B75" s="13" t="s">
        <v>69</v>
      </c>
      <c r="C75" s="32"/>
      <c r="D75" s="14">
        <v>1441990.78</v>
      </c>
    </row>
    <row r="76" spans="1:4" ht="15">
      <c r="A76" s="36"/>
      <c r="B76" s="13" t="s">
        <v>70</v>
      </c>
      <c r="C76" s="30" t="s">
        <v>71</v>
      </c>
      <c r="D76" s="14">
        <v>298051.46000000002</v>
      </c>
    </row>
    <row r="77" spans="1:4" ht="15">
      <c r="A77" s="36"/>
      <c r="B77" s="13" t="s">
        <v>72</v>
      </c>
      <c r="C77" s="32"/>
      <c r="D77" s="14">
        <v>408996.24</v>
      </c>
    </row>
    <row r="78" spans="1:4" ht="15" customHeight="1">
      <c r="A78" s="36"/>
      <c r="B78" s="13" t="s">
        <v>73</v>
      </c>
      <c r="C78" s="33" t="s">
        <v>74</v>
      </c>
      <c r="D78" s="14">
        <v>793549.90</v>
      </c>
    </row>
    <row r="79" spans="1:4" ht="15" customHeight="1">
      <c r="A79" s="36"/>
      <c r="B79" s="13" t="s">
        <v>75</v>
      </c>
      <c r="C79" s="33" t="s">
        <v>76</v>
      </c>
      <c r="D79" s="14">
        <v>342283.02</v>
      </c>
    </row>
    <row r="80" spans="1:4" ht="15" customHeight="1">
      <c r="A80" s="36"/>
      <c r="B80" s="34" t="s">
        <v>81</v>
      </c>
      <c r="C80" s="35"/>
      <c r="D80" s="17">
        <v>4516851.55</v>
      </c>
    </row>
    <row r="81" spans="1:4" ht="15" customHeight="1">
      <c r="A81" s="36" t="s">
        <v>82</v>
      </c>
      <c r="B81" s="13" t="s">
        <v>66</v>
      </c>
      <c r="C81" s="30" t="s">
        <v>67</v>
      </c>
      <c r="D81" s="14">
        <v>986757.41</v>
      </c>
    </row>
    <row r="82" spans="1:4" ht="15.75" customHeight="1">
      <c r="A82" s="36"/>
      <c r="B82" s="13" t="s">
        <v>68</v>
      </c>
      <c r="C82" s="31"/>
      <c r="D82" s="14">
        <v>245222.74</v>
      </c>
    </row>
    <row r="83" spans="1:4" ht="30" customHeight="1" hidden="1">
      <c r="A83" s="36"/>
      <c r="B83" s="13" t="s">
        <v>69</v>
      </c>
      <c r="C83" s="32"/>
      <c r="D83" s="14">
        <v>1441990.78</v>
      </c>
    </row>
    <row r="84" spans="1:4" ht="15">
      <c r="A84" s="36"/>
      <c r="B84" s="13" t="s">
        <v>70</v>
      </c>
      <c r="C84" s="30" t="s">
        <v>71</v>
      </c>
      <c r="D84" s="14">
        <v>298051.46000000002</v>
      </c>
    </row>
    <row r="85" spans="1:4" ht="15">
      <c r="A85" s="36"/>
      <c r="B85" s="13" t="s">
        <v>72</v>
      </c>
      <c r="C85" s="32"/>
      <c r="D85" s="14">
        <v>408996.24</v>
      </c>
    </row>
    <row r="86" spans="1:4" ht="15.75" customHeight="1">
      <c r="A86" s="36"/>
      <c r="B86" s="13" t="s">
        <v>73</v>
      </c>
      <c r="C86" s="33" t="s">
        <v>74</v>
      </c>
      <c r="D86" s="14">
        <v>793549.90</v>
      </c>
    </row>
    <row r="87" spans="1:4" ht="18.75" customHeight="1">
      <c r="A87" s="36"/>
      <c r="B87" s="13" t="s">
        <v>75</v>
      </c>
      <c r="C87" s="33" t="s">
        <v>76</v>
      </c>
      <c r="D87" s="14">
        <v>342283.02</v>
      </c>
    </row>
    <row r="88" spans="1:4" ht="15">
      <c r="A88" s="36"/>
      <c r="B88" s="34" t="s">
        <v>81</v>
      </c>
      <c r="C88" s="35"/>
      <c r="D88" s="17">
        <v>4516851.55</v>
      </c>
    </row>
    <row r="89" spans="1:4" ht="15">
      <c r="A89" s="27" t="s">
        <v>83</v>
      </c>
      <c r="B89" s="27"/>
      <c r="C89" s="37"/>
      <c r="D89" s="17">
        <f>D64-D80</f>
        <v>-61653.600000000559</v>
      </c>
    </row>
    <row r="90" spans="1:4" ht="15">
      <c r="A90" s="27" t="s">
        <v>84</v>
      </c>
      <c r="B90" s="27"/>
      <c r="C90" s="37"/>
      <c r="D90" s="17">
        <f>D72-D88</f>
        <v>-149301.84999999963</v>
      </c>
    </row>
    <row r="91" spans="1:4" ht="15.75">
      <c r="A91" s="38" t="s">
        <v>85</v>
      </c>
      <c r="B91" s="38"/>
      <c r="C91" s="38"/>
      <c r="D91" s="38"/>
    </row>
    <row r="92" spans="1:4" ht="15.75" customHeight="1">
      <c r="A92" s="36" t="s">
        <v>86</v>
      </c>
      <c r="B92" s="39" t="s">
        <v>87</v>
      </c>
      <c r="C92" s="40"/>
      <c r="D92" s="17">
        <f>827709+58128</f>
        <v>885837</v>
      </c>
    </row>
    <row r="93" spans="1:4" ht="18.75" customHeight="1">
      <c r="A93" s="36"/>
      <c r="B93" s="39" t="s">
        <v>88</v>
      </c>
      <c r="C93" s="40"/>
      <c r="D93" s="17">
        <f>850175+57944</f>
        <v>908119</v>
      </c>
    </row>
    <row r="94" spans="1:4" ht="28.5" customHeight="1">
      <c r="A94" s="36"/>
      <c r="B94" s="41" t="s">
        <v>89</v>
      </c>
      <c r="C94" s="40"/>
      <c r="D94" s="17">
        <f>155467+5785</f>
        <v>161252</v>
      </c>
    </row>
    <row r="95" spans="1:4" ht="16.5" customHeight="1">
      <c r="A95" s="36"/>
      <c r="B95" s="39" t="s">
        <v>90</v>
      </c>
      <c r="C95" s="40"/>
      <c r="D95" s="17">
        <v>6554844</v>
      </c>
    </row>
    <row r="96" spans="1:4" ht="16.5" customHeight="1">
      <c r="A96" s="36"/>
      <c r="B96" s="42" t="s">
        <v>91</v>
      </c>
      <c r="C96" s="43"/>
      <c r="D96" s="17">
        <v>381593</v>
      </c>
    </row>
    <row r="97" spans="1:4" ht="20.25" customHeight="1">
      <c r="A97" s="36"/>
      <c r="B97" s="39" t="s">
        <v>92</v>
      </c>
      <c r="C97" s="33"/>
      <c r="D97" s="17"/>
    </row>
    <row r="98" spans="1:4" ht="15.75">
      <c r="A98" s="44" t="s">
        <v>93</v>
      </c>
      <c r="B98" s="44"/>
      <c r="C98" s="44"/>
      <c r="D98" s="44"/>
    </row>
    <row r="99" spans="1:4" ht="18.75">
      <c r="A99" s="36" t="s">
        <v>94</v>
      </c>
      <c r="B99" s="39" t="s">
        <v>95</v>
      </c>
      <c r="C99" s="45"/>
      <c r="D99" s="17">
        <v>1</v>
      </c>
    </row>
    <row r="100" spans="1:4" ht="18.75">
      <c r="A100" s="36"/>
      <c r="B100" s="39" t="s">
        <v>96</v>
      </c>
      <c r="C100" s="45"/>
      <c r="D100" s="17">
        <v>6</v>
      </c>
    </row>
    <row r="101" spans="1:4" ht="18.75">
      <c r="A101" s="36"/>
      <c r="B101" s="41" t="s">
        <v>97</v>
      </c>
      <c r="C101" s="45"/>
      <c r="D101" s="17">
        <v>101842</v>
      </c>
    </row>
    <row r="102" spans="1:4" ht="18.75">
      <c r="A102" s="36"/>
      <c r="B102" s="41" t="s">
        <v>98</v>
      </c>
      <c r="C102" s="45"/>
      <c r="D102" s="17">
        <v>58155</v>
      </c>
    </row>
    <row r="103" spans="1:4" ht="15.75">
      <c r="A103" s="7" t="s">
        <v>99</v>
      </c>
      <c r="B103" s="7"/>
      <c r="C103" s="7"/>
      <c r="D103" s="7"/>
    </row>
    <row r="104" spans="1:4" ht="15">
      <c r="A104" s="36" t="s">
        <v>100</v>
      </c>
      <c r="B104" s="39" t="s">
        <v>101</v>
      </c>
      <c r="C104" s="46" t="s">
        <v>102</v>
      </c>
      <c r="D104" s="17">
        <v>117282</v>
      </c>
    </row>
    <row r="105" spans="1:4" ht="15">
      <c r="A105" s="36"/>
      <c r="B105" s="39" t="s">
        <v>103</v>
      </c>
      <c r="C105" s="46" t="s">
        <v>104</v>
      </c>
      <c r="D105" s="17">
        <v>63972</v>
      </c>
    </row>
    <row r="106" spans="1:4" ht="15">
      <c r="A106" s="36"/>
      <c r="B106" s="39" t="s">
        <v>105</v>
      </c>
      <c r="C106" s="46"/>
      <c r="D106" s="17"/>
    </row>
    <row r="107" spans="1:4" ht="15.75" customHeight="1">
      <c r="A107" s="36"/>
      <c r="B107" s="41" t="s">
        <v>106</v>
      </c>
      <c r="C107" s="46" t="s">
        <v>107</v>
      </c>
      <c r="D107" s="17">
        <v>181254</v>
      </c>
    </row>
    <row r="108" spans="1:4" ht="21" customHeight="1">
      <c r="A108" s="7" t="s">
        <v>108</v>
      </c>
      <c r="B108" s="7"/>
      <c r="C108" s="44"/>
      <c r="D108" s="3"/>
    </row>
    <row r="109" spans="1:4" ht="73.5" customHeight="1">
      <c r="A109" s="36" t="s">
        <v>109</v>
      </c>
      <c r="B109" s="39" t="s">
        <v>110</v>
      </c>
      <c r="C109" s="33" t="s">
        <v>111</v>
      </c>
      <c r="D109" s="17">
        <v>21803</v>
      </c>
    </row>
    <row r="110" spans="1:4" ht="15.75">
      <c r="A110" s="44" t="s">
        <v>112</v>
      </c>
      <c r="B110" s="44"/>
      <c r="C110" s="44"/>
      <c r="D110" s="44"/>
    </row>
    <row r="111" spans="1:4" ht="24" customHeight="1">
      <c r="A111" s="36" t="s">
        <v>113</v>
      </c>
      <c r="B111" s="39" t="s">
        <v>87</v>
      </c>
      <c r="C111" s="47"/>
      <c r="D111" s="17">
        <v>35407</v>
      </c>
    </row>
    <row r="112" spans="1:4" ht="22.5" customHeight="1">
      <c r="A112" s="36"/>
      <c r="B112" s="39" t="s">
        <v>114</v>
      </c>
      <c r="C112" s="47"/>
      <c r="D112" s="17">
        <v>35080</v>
      </c>
    </row>
    <row r="113" spans="1:4" ht="15">
      <c r="A113" s="27" t="s">
        <v>115</v>
      </c>
      <c r="B113" s="27"/>
      <c r="C113" s="48"/>
      <c r="D113" s="17">
        <f>842426+36312</f>
        <v>878738</v>
      </c>
    </row>
    <row r="114" spans="1:4" ht="15">
      <c r="A114" s="49" t="s">
        <v>116</v>
      </c>
      <c r="C114" s="50"/>
      <c r="D114" s="3"/>
    </row>
  </sheetData>
  <mergeCells count="51">
    <mergeCell ref="A81:A88"/>
    <mergeCell ref="C81:C83"/>
    <mergeCell ref="C84:C85"/>
    <mergeCell ref="B88:C88"/>
    <mergeCell ref="A1:C1"/>
    <mergeCell ref="A2:C2"/>
    <mergeCell ref="A3:C3"/>
    <mergeCell ref="A4:C4"/>
    <mergeCell ref="A6:C6"/>
    <mergeCell ref="A5:C5"/>
    <mergeCell ref="A65:A72"/>
    <mergeCell ref="C65:C67"/>
    <mergeCell ref="C68:C69"/>
    <mergeCell ref="B72:C72"/>
    <mergeCell ref="A73:A80"/>
    <mergeCell ref="C73:C75"/>
    <mergeCell ref="C76:C77"/>
    <mergeCell ref="B80:C80"/>
    <mergeCell ref="A7:B7"/>
    <mergeCell ref="A8:A11"/>
    <mergeCell ref="A12:B12"/>
    <mergeCell ref="A13:A16"/>
    <mergeCell ref="A17:B17"/>
    <mergeCell ref="B48:C48"/>
    <mergeCell ref="A56:C56"/>
    <mergeCell ref="A57:A64"/>
    <mergeCell ref="C57:C59"/>
    <mergeCell ref="C60:C61"/>
    <mergeCell ref="B64:C64"/>
    <mergeCell ref="A53:B53"/>
    <mergeCell ref="A54:B54"/>
    <mergeCell ref="A55:B55"/>
    <mergeCell ref="A18:A52"/>
    <mergeCell ref="B18:C18"/>
    <mergeCell ref="B22:C22"/>
    <mergeCell ref="B29:C29"/>
    <mergeCell ref="B35:C35"/>
    <mergeCell ref="B41:C41"/>
    <mergeCell ref="B44:C44"/>
    <mergeCell ref="A99:A102"/>
    <mergeCell ref="A113:B113"/>
    <mergeCell ref="A89:B89"/>
    <mergeCell ref="A90:B90"/>
    <mergeCell ref="A98:D98"/>
    <mergeCell ref="A110:D110"/>
    <mergeCell ref="A111:A112"/>
    <mergeCell ref="A103:D103"/>
    <mergeCell ref="A104:A107"/>
    <mergeCell ref="A91:D91"/>
    <mergeCell ref="A92:A97"/>
    <mergeCell ref="A108:C108"/>
  </mergeCells>
  <conditionalFormatting sqref="B92">
    <cfRule type="duplicateValues" priority="22" dxfId="0">
      <formula>AND(COUNTIF($B$92:$B$92,B92)&gt;1,NOT(ISBLANK(B92)))</formula>
    </cfRule>
  </conditionalFormatting>
  <conditionalFormatting sqref="B94">
    <cfRule type="duplicateValues" priority="21" dxfId="0">
      <formula>AND(COUNTIF($B$94:$B$94,B94)&gt;1,NOT(ISBLANK(B94)))</formula>
    </cfRule>
  </conditionalFormatting>
  <conditionalFormatting sqref="B111">
    <cfRule type="duplicateValues" priority="18" dxfId="0">
      <formula>AND(COUNTIF($B$111:$B$111,B111)&gt;1,NOT(ISBLANK(B111)))</formula>
    </cfRule>
  </conditionalFormatting>
  <conditionalFormatting sqref="C106">
    <cfRule type="duplicateValues" priority="10" dxfId="0">
      <formula>AND(COUNTIF($C$106:$C$106,C106)&gt;1,NOT(ISBLANK(C106)))</formula>
    </cfRule>
  </conditionalFormatting>
  <conditionalFormatting sqref="B104">
    <cfRule type="duplicateValues" priority="9" dxfId="0">
      <formula>AND(COUNTIF($B$104:$B$104,B104)&gt;1,NOT(ISBLANK(B104)))</formula>
    </cfRule>
  </conditionalFormatting>
  <conditionalFormatting sqref="C104">
    <cfRule type="duplicateValues" priority="8" dxfId="0">
      <formula>AND(COUNTIF($C$104:$C$104,C104)&gt;1,NOT(ISBLANK(C104)))</formula>
    </cfRule>
  </conditionalFormatting>
  <conditionalFormatting sqref="B105">
    <cfRule type="duplicateValues" priority="12" dxfId="0">
      <formula>AND(COUNTIF($B$105:$B$105,B105)&gt;1,NOT(ISBLANK(B105)))</formula>
    </cfRule>
  </conditionalFormatting>
  <conditionalFormatting sqref="C105">
    <cfRule type="duplicateValues" priority="6" dxfId="0">
      <formula>AND(COUNTIF($C$105:$C$105,C105)&gt;1,NOT(ISBLANK(C105)))</formula>
    </cfRule>
  </conditionalFormatting>
  <conditionalFormatting sqref="B107">
    <cfRule type="duplicateValues" priority="33" dxfId="0">
      <formula>AND(COUNTIF($B$107:$B$107,B107)&gt;1,NOT(ISBLANK(B107)))</formula>
    </cfRule>
  </conditionalFormatting>
  <conditionalFormatting sqref="C107">
    <cfRule type="duplicateValues" priority="34" dxfId="0">
      <formula>AND(COUNTIF($C$107:$C$107,C107)&gt;1,NOT(ISBLANK(C107)))</formula>
    </cfRule>
  </conditionalFormatting>
  <conditionalFormatting sqref="B99">
    <cfRule type="duplicateValues" priority="4" dxfId="0">
      <formula>AND(COUNTIF($B$99:$B$99,B99)&gt;1,NOT(ISBLANK(B99)))</formula>
    </cfRule>
  </conditionalFormatting>
  <conditionalFormatting sqref="B102">
    <cfRule type="duplicateValues" priority="5" dxfId="0">
      <formula>AND(COUNTIF($B$102:$B$102,B102)&gt;1,NOT(ISBLANK(B102)))</formula>
    </cfRule>
  </conditionalFormatting>
  <conditionalFormatting sqref="B101">
    <cfRule type="duplicateValues" priority="3" dxfId="0">
      <formula>AND(COUNTIF($B$101:$B$101,B101)&gt;1,NOT(ISBLANK(B101)))</formula>
    </cfRule>
  </conditionalFormatting>
  <conditionalFormatting sqref="B96">
    <cfRule type="duplicateValues" priority="1" dxfId="0">
      <formula>AND(COUNTIF($B$96:$B$96,B96)&gt;1,NOT(ISBLANK(B96)))</formula>
    </cfRule>
  </conditionalFormatting>
  <pageMargins left="0.7086614173228347" right="0" top="0" bottom="0.31496062992125984" header="0.31496062992125984" footer="0.31496062992125984"/>
  <pageSetup fitToHeight="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