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855" activeTab="0"/>
  </bookViews>
  <sheets>
    <sheet name="16 Б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ночной счетчик крутанулся,т.е 10000-99805=195квт/ч обнулился
с 0 до 2195 квт/ч итого=2390 квт/ч.</t>
        </r>
      </text>
    </comment>
  </commentList>
</comments>
</file>

<file path=xl/sharedStrings.xml><?xml version="1.0" encoding="utf-8"?>
<sst xmlns="http://schemas.openxmlformats.org/spreadsheetml/2006/main" count="84" uniqueCount="42">
  <si>
    <t>Адрес</t>
  </si>
  <si>
    <t>Учёт</t>
  </si>
  <si>
    <t>д/н</t>
  </si>
  <si>
    <t>№ счётчика</t>
  </si>
  <si>
    <t>Коэфф-т трансформации</t>
  </si>
  <si>
    <t>Фактич. Потреб-е  февраль</t>
  </si>
  <si>
    <t>Фактич. Потреб-е  январь</t>
  </si>
  <si>
    <t>Фактич. Потреб-е март</t>
  </si>
  <si>
    <t>Фактич. Потреб-е апрель</t>
  </si>
  <si>
    <t>Фактич. Потреб-е декабрь</t>
  </si>
  <si>
    <t>Фактич. Потреб-е ноябрь</t>
  </si>
  <si>
    <t>Фактич. Потреб-е октябрь</t>
  </si>
  <si>
    <t>Фактич. Потреб-е сентябрь</t>
  </si>
  <si>
    <t>Фактич. Потреб-е август</t>
  </si>
  <si>
    <t>Фактич. Потреб-е июль</t>
  </si>
  <si>
    <t>Фактичю потреб-е июнь</t>
  </si>
  <si>
    <t>Фактич. Потреб-е май</t>
  </si>
  <si>
    <t>Металлургов  16 Б</t>
  </si>
  <si>
    <t>Итого</t>
  </si>
  <si>
    <t>квартиры</t>
  </si>
  <si>
    <t>лифты</t>
  </si>
  <si>
    <t>дымоудаление</t>
  </si>
  <si>
    <t>день</t>
  </si>
  <si>
    <t>ночь</t>
  </si>
  <si>
    <t>107422(вычитаемый из квартир)</t>
  </si>
  <si>
    <t>Показ-ия на 25,12,15</t>
  </si>
  <si>
    <t>№п/п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</si>
  <si>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</si>
  <si>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</si>
  <si>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</si>
  <si>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</si>
  <si>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</si>
  <si>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</si>
  <si>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</si>
  <si>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</si>
  <si>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</si>
  <si>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</si>
  <si>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</si>
  <si>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</si>
  <si>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</si>
  <si>
    <t>Заменен на новый</t>
  </si>
  <si>
    <t>освещение МОП (вычитается из ввода № 026140,035277,635261,035266 по показаниям)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</si>
</sst>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pane xSplit="10" ySplit="3" topLeftCell="W20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C30" sqref="AC30"/>
    </sheetView>
  </sheetViews>
  <sheetFormatPr defaultColWidth="9.140625" defaultRowHeight="15"/>
  <cols>
    <col min="1" max="1" width="8.28125" style="0" customWidth="1"/>
    <col min="2" max="2" width="3.8515625" style="0" customWidth="1"/>
    <col min="3" max="3" width="10.00390625" style="0" customWidth="1"/>
    <col min="4" max="4" width="10.7109375" style="0" customWidth="1"/>
    <col min="5" max="5" width="10.00390625" style="0" customWidth="1"/>
    <col min="6" max="6" width="5.00390625" style="0" customWidth="1"/>
    <col min="7" max="7" width="9.421875" style="0" hidden="1" customWidth="1"/>
    <col min="8" max="8" width="10.8515625" style="0" hidden="1" customWidth="1"/>
    <col min="9" max="9" width="9.7109375" style="0" hidden="1" customWidth="1"/>
    <col min="10" max="10" width="9.421875" style="0" hidden="1" customWidth="1"/>
    <col min="11" max="12" width="9.57421875" style="0" hidden="1" customWidth="1"/>
    <col min="13" max="13" width="10.00390625" style="0" hidden="1" customWidth="1"/>
    <col min="14" max="14" width="9.421875" style="0" hidden="1" customWidth="1"/>
    <col min="15" max="15" width="9.57421875" style="0" customWidth="1"/>
    <col min="16" max="16" width="9.421875" style="0" customWidth="1"/>
    <col min="17" max="17" width="9.7109375" style="0" customWidth="1"/>
    <col min="18" max="18" width="9.28125" style="0" customWidth="1"/>
    <col min="19" max="20" width="9.57421875" style="0" customWidth="1"/>
    <col min="21" max="21" width="9.7109375" style="0" customWidth="1"/>
    <col min="22" max="22" width="9.57421875" style="0" customWidth="1"/>
    <col min="23" max="23" width="9.8515625" style="0" customWidth="1"/>
    <col min="24" max="25" width="9.7109375" style="0" customWidth="1"/>
    <col min="26" max="26" width="9.8515625" style="0" customWidth="1"/>
    <col min="27" max="27" width="9.57421875" style="0" customWidth="1"/>
    <col min="29" max="29" width="9.421875" style="0" customWidth="1"/>
    <col min="30" max="30" width="9.57421875" style="0" customWidth="1"/>
    <col min="31" max="31" width="9.7109375" style="0" customWidth="1"/>
  </cols>
  <sheetData>
    <row r="1" spans="1:27" ht="1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1" ht="56.25" customHeight="1">
      <c r="A3" s="2" t="s">
        <v>0</v>
      </c>
      <c r="B3" s="11" t="s">
        <v>26</v>
      </c>
      <c r="C3" s="3" t="s">
        <v>3</v>
      </c>
      <c r="D3" s="4" t="s">
        <v>1</v>
      </c>
      <c r="E3" s="3" t="s">
        <v>4</v>
      </c>
      <c r="F3" s="4" t="s">
        <v>2</v>
      </c>
      <c r="G3" s="3" t="s">
        <v>25</v>
      </c>
      <c r="H3" s="3" t="s">
        <v>28</v>
      </c>
      <c r="I3" s="7" t="s">
        <v>6</v>
      </c>
      <c r="J3" s="3" t="s">
        <v>29</v>
      </c>
      <c r="K3" s="7" t="s">
        <v>5</v>
      </c>
      <c r="L3" s="3" t="s">
        <v>30</v>
      </c>
      <c r="M3" s="7" t="s">
        <v>7</v>
      </c>
      <c r="N3" s="3" t="s">
        <v>31</v>
      </c>
      <c r="O3" s="7" t="s">
        <v>8</v>
      </c>
      <c r="P3" s="3" t="s">
        <v>32</v>
      </c>
      <c r="Q3" s="7" t="s">
        <v>16</v>
      </c>
      <c r="R3" s="3" t="s">
        <v>33</v>
      </c>
      <c r="S3" s="7" t="s">
        <v>15</v>
      </c>
      <c r="T3" s="3" t="s">
        <v>34</v>
      </c>
      <c r="U3" s="7" t="s">
        <v>14</v>
      </c>
      <c r="V3" s="3" t="s">
        <v>35</v>
      </c>
      <c r="W3" s="7" t="s">
        <v>13</v>
      </c>
      <c r="X3" s="3" t="s">
        <v>36</v>
      </c>
      <c r="Y3" s="7" t="s">
        <v>12</v>
      </c>
      <c r="Z3" s="3" t="s">
        <v>37</v>
      </c>
      <c r="AA3" s="7" t="s">
        <v>11</v>
      </c>
      <c r="AB3" s="3" t="s">
        <v>38</v>
      </c>
      <c r="AC3" s="7" t="s">
        <v>10</v>
      </c>
      <c r="AD3" s="3" t="s">
        <v>39</v>
      </c>
      <c r="AE3" s="7" t="s">
        <v>9</v>
      </c>
    </row>
    <row r="4" spans="1:31" ht="17.25" customHeight="1">
      <c r="A4" s="28" t="s">
        <v>17</v>
      </c>
      <c r="B4" s="19">
        <v>4</v>
      </c>
      <c r="C4" s="18">
        <v>35266</v>
      </c>
      <c r="D4" s="18" t="s">
        <v>19</v>
      </c>
      <c r="E4" s="18">
        <v>40</v>
      </c>
      <c r="F4" s="1" t="s">
        <v>22</v>
      </c>
      <c r="G4" s="1">
        <v>19359</v>
      </c>
      <c r="H4" s="1">
        <v>19553</v>
      </c>
      <c r="I4" s="1">
        <f>(H4-G4)*E4</f>
        <v>7760</v>
      </c>
      <c r="J4" s="1">
        <v>19677</v>
      </c>
      <c r="K4" s="8">
        <f>(J4-H4)*E4</f>
        <v>4960</v>
      </c>
      <c r="L4" s="41" t="s">
        <v>40</v>
      </c>
      <c r="M4" s="1">
        <v>0</v>
      </c>
      <c r="N4" s="1"/>
      <c r="O4" s="1">
        <v>0</v>
      </c>
      <c r="P4" s="1"/>
      <c r="Q4" s="1">
        <f>(P4-N4)*E4</f>
        <v>0</v>
      </c>
      <c r="R4" s="1"/>
      <c r="S4" s="1">
        <f>(R4-P4)*E4</f>
        <v>0</v>
      </c>
      <c r="T4" s="1"/>
      <c r="U4" s="1">
        <f>(T4-R4)*E4</f>
        <v>0</v>
      </c>
      <c r="V4" s="1"/>
      <c r="W4" s="1">
        <f>(V4-T4)*E4</f>
        <v>0</v>
      </c>
      <c r="X4" s="1"/>
      <c r="Y4" s="1">
        <f>(X4-V4)*E4</f>
        <v>0</v>
      </c>
      <c r="Z4" s="1"/>
      <c r="AA4" s="13">
        <f>(Z4-X4)*E4</f>
        <v>0</v>
      </c>
      <c r="AB4" s="1"/>
      <c r="AC4" s="1">
        <f>(AB4-Z4)*E4</f>
        <v>0</v>
      </c>
      <c r="AD4" s="1"/>
      <c r="AE4" s="1">
        <f>(AD4-AB4)*E4</f>
        <v>0</v>
      </c>
    </row>
    <row r="5" spans="1:31" ht="16.5" customHeight="1">
      <c r="A5" s="28"/>
      <c r="B5" s="20"/>
      <c r="C5" s="18"/>
      <c r="D5" s="18"/>
      <c r="E5" s="18"/>
      <c r="F5" s="1" t="s">
        <v>23</v>
      </c>
      <c r="G5" s="1">
        <v>15882</v>
      </c>
      <c r="H5" s="1">
        <v>16058</v>
      </c>
      <c r="I5" s="1">
        <f>(H5-G5)*E4</f>
        <v>7040</v>
      </c>
      <c r="J5" s="1">
        <v>16168</v>
      </c>
      <c r="K5" s="8">
        <f>(J5-H5)*E4</f>
        <v>4400</v>
      </c>
      <c r="L5" s="42"/>
      <c r="M5" s="1">
        <v>0</v>
      </c>
      <c r="N5" s="1"/>
      <c r="O5" s="1">
        <f>(N5-L5)*E4</f>
        <v>0</v>
      </c>
      <c r="P5" s="1"/>
      <c r="Q5" s="1">
        <f>(P5-N5)*E4</f>
        <v>0</v>
      </c>
      <c r="R5" s="1"/>
      <c r="S5" s="1">
        <f>(R5-P5)*E4</f>
        <v>0</v>
      </c>
      <c r="T5" s="1"/>
      <c r="U5" s="1">
        <f>(T5-R5)*E4</f>
        <v>0</v>
      </c>
      <c r="V5" s="1"/>
      <c r="W5" s="1">
        <f>(V5-T5)*E4</f>
        <v>0</v>
      </c>
      <c r="X5" s="1"/>
      <c r="Y5" s="1">
        <f>(X5-V5)*E4</f>
        <v>0</v>
      </c>
      <c r="Z5" s="1"/>
      <c r="AA5" s="13">
        <f>(Z5-X5)*E4</f>
        <v>0</v>
      </c>
      <c r="AB5" s="1"/>
      <c r="AC5" s="1">
        <f>(AB5-Z5)*E4</f>
        <v>0</v>
      </c>
      <c r="AD5" s="1"/>
      <c r="AE5" s="1">
        <f>(AD5-AB5)*E4</f>
        <v>0</v>
      </c>
    </row>
    <row r="6" spans="1:31" ht="16.5" customHeight="1">
      <c r="A6" s="28"/>
      <c r="B6" s="12"/>
      <c r="C6" s="18">
        <v>529614</v>
      </c>
      <c r="D6" s="18" t="s">
        <v>19</v>
      </c>
      <c r="E6" s="18">
        <v>40</v>
      </c>
      <c r="F6" s="1" t="s">
        <v>22</v>
      </c>
      <c r="G6" s="1"/>
      <c r="H6" s="1">
        <v>1</v>
      </c>
      <c r="I6" s="1"/>
      <c r="J6" s="1">
        <v>27</v>
      </c>
      <c r="K6" s="8">
        <f>(J6-H6)*E6</f>
        <v>1040</v>
      </c>
      <c r="L6" s="1">
        <v>154</v>
      </c>
      <c r="M6" s="1">
        <f>(L6-J6)*E6</f>
        <v>5080</v>
      </c>
      <c r="N6" s="1">
        <v>298</v>
      </c>
      <c r="O6" s="1">
        <f>(N6-L6)*E6</f>
        <v>5760</v>
      </c>
      <c r="P6" s="1">
        <v>411</v>
      </c>
      <c r="Q6" s="1">
        <f>(P6-N6)*E6</f>
        <v>4520</v>
      </c>
      <c r="R6" s="1">
        <v>509</v>
      </c>
      <c r="S6" s="1">
        <f>(R6-P6)*E6</f>
        <v>3920</v>
      </c>
      <c r="T6" s="1">
        <v>607</v>
      </c>
      <c r="U6" s="1">
        <f>(T6-R6)*E6</f>
        <v>3920</v>
      </c>
      <c r="V6" s="1">
        <v>706.55</v>
      </c>
      <c r="W6" s="13">
        <f>(V6-T6)*E6</f>
        <v>3981.999999999998</v>
      </c>
      <c r="X6" s="1">
        <v>836</v>
      </c>
      <c r="Y6" s="13">
        <f>(X6-V6)*E6</f>
        <v>5178.000000000002</v>
      </c>
      <c r="Z6" s="1">
        <v>996</v>
      </c>
      <c r="AA6" s="13">
        <f>(Z6-X6)*E6</f>
        <v>6400</v>
      </c>
      <c r="AB6" s="1">
        <v>1129</v>
      </c>
      <c r="AC6" s="1">
        <f>(AB6-Z6)*E6</f>
        <v>5320</v>
      </c>
      <c r="AD6" s="1">
        <v>1243</v>
      </c>
      <c r="AE6" s="1">
        <f>(AD6-AB6)*E6</f>
        <v>4560</v>
      </c>
    </row>
    <row r="7" spans="1:31" ht="16.5" customHeight="1">
      <c r="A7" s="28"/>
      <c r="B7" s="12"/>
      <c r="C7" s="18"/>
      <c r="D7" s="18"/>
      <c r="E7" s="18"/>
      <c r="F7" s="1" t="s">
        <v>23</v>
      </c>
      <c r="G7" s="1"/>
      <c r="H7" s="1">
        <v>1</v>
      </c>
      <c r="I7" s="1"/>
      <c r="J7" s="1">
        <v>7</v>
      </c>
      <c r="K7" s="8">
        <f>(J7-H7)*E6</f>
        <v>240</v>
      </c>
      <c r="L7" s="1">
        <v>139</v>
      </c>
      <c r="M7" s="1">
        <f>(L7-J7)*E6</f>
        <v>5280</v>
      </c>
      <c r="N7" s="1">
        <v>267</v>
      </c>
      <c r="O7" s="1">
        <f>(N7-L7)*E6</f>
        <v>5120</v>
      </c>
      <c r="P7" s="1">
        <v>367</v>
      </c>
      <c r="Q7" s="1">
        <f>(P7-N7)*E6</f>
        <v>4000</v>
      </c>
      <c r="R7" s="1">
        <v>456</v>
      </c>
      <c r="S7" s="1">
        <f>(R7-P7)*E6</f>
        <v>3560</v>
      </c>
      <c r="T7" s="1">
        <v>538</v>
      </c>
      <c r="U7" s="1">
        <f>(T7-R7)*E6</f>
        <v>3280</v>
      </c>
      <c r="V7" s="1">
        <v>623.41</v>
      </c>
      <c r="W7" s="13">
        <f>(V7-T7)*E6-0.4</f>
        <v>3415.9999999999986</v>
      </c>
      <c r="X7" s="1">
        <v>746</v>
      </c>
      <c r="Y7" s="13">
        <f>(X7-V7)*E6+0.4</f>
        <v>4904.000000000001</v>
      </c>
      <c r="Z7" s="1">
        <v>879</v>
      </c>
      <c r="AA7" s="13">
        <f>(Z7-X7)*E6</f>
        <v>5320</v>
      </c>
      <c r="AB7" s="1">
        <v>1016</v>
      </c>
      <c r="AC7" s="1">
        <f>(AB7-Z7)*E6</f>
        <v>5480</v>
      </c>
      <c r="AD7" s="1">
        <v>1113</v>
      </c>
      <c r="AE7" s="1">
        <f>(AD7-AB7)*E6</f>
        <v>3880</v>
      </c>
    </row>
    <row r="8" spans="1:31" ht="15">
      <c r="A8" s="28"/>
      <c r="B8" s="19">
        <v>3</v>
      </c>
      <c r="C8" s="18">
        <v>635261</v>
      </c>
      <c r="D8" s="18" t="s">
        <v>19</v>
      </c>
      <c r="E8" s="18">
        <v>40</v>
      </c>
      <c r="F8" s="1" t="s">
        <v>22</v>
      </c>
      <c r="G8" s="1">
        <v>17396</v>
      </c>
      <c r="H8" s="1">
        <v>17553</v>
      </c>
      <c r="I8" s="1">
        <f>(H8-G8)*E8</f>
        <v>6280</v>
      </c>
      <c r="J8" s="1">
        <v>17662</v>
      </c>
      <c r="K8" s="8">
        <f>(J8-H8)*E8</f>
        <v>4360</v>
      </c>
      <c r="L8" s="41" t="s">
        <v>40</v>
      </c>
      <c r="M8" s="1">
        <v>0</v>
      </c>
      <c r="N8" s="1"/>
      <c r="O8" s="1">
        <v>0</v>
      </c>
      <c r="P8" s="1"/>
      <c r="Q8" s="1">
        <f>(P8-N8)*E8</f>
        <v>0</v>
      </c>
      <c r="R8" s="1"/>
      <c r="S8" s="1">
        <f>(R8-P8)*E8</f>
        <v>0</v>
      </c>
      <c r="T8" s="1"/>
      <c r="U8" s="1">
        <f>(T8-R8)*E8</f>
        <v>0</v>
      </c>
      <c r="V8" s="1"/>
      <c r="W8" s="13">
        <f>(V8-T8)*E8</f>
        <v>0</v>
      </c>
      <c r="X8" s="1"/>
      <c r="Y8" s="13">
        <f>(X8-V8)*E8</f>
        <v>0</v>
      </c>
      <c r="Z8" s="1"/>
      <c r="AA8" s="13">
        <f>(Z8-X8)*E8</f>
        <v>0</v>
      </c>
      <c r="AB8" s="1"/>
      <c r="AC8" s="1">
        <f>(AB8-Z8)*E8</f>
        <v>0</v>
      </c>
      <c r="AD8" s="1"/>
      <c r="AE8" s="1">
        <f>(AD8-AB8)*E8</f>
        <v>0</v>
      </c>
    </row>
    <row r="9" spans="1:31" ht="15">
      <c r="A9" s="28"/>
      <c r="B9" s="20"/>
      <c r="C9" s="18"/>
      <c r="D9" s="18"/>
      <c r="E9" s="18"/>
      <c r="F9" s="1" t="s">
        <v>23</v>
      </c>
      <c r="G9" s="1">
        <v>14749</v>
      </c>
      <c r="H9" s="1">
        <v>14907</v>
      </c>
      <c r="I9" s="1">
        <f>(H9-G9)*E8</f>
        <v>6320</v>
      </c>
      <c r="J9" s="1">
        <v>15010</v>
      </c>
      <c r="K9" s="8">
        <f>(J9-H9)*E8</f>
        <v>4120</v>
      </c>
      <c r="L9" s="42"/>
      <c r="M9" s="1">
        <v>0</v>
      </c>
      <c r="N9" s="1"/>
      <c r="O9" s="1">
        <f>(N9-L9)*E8</f>
        <v>0</v>
      </c>
      <c r="P9" s="1"/>
      <c r="Q9" s="1">
        <f>(P9-N9)*E8</f>
        <v>0</v>
      </c>
      <c r="R9" s="1"/>
      <c r="S9" s="1">
        <f>(R9-P9)*E8</f>
        <v>0</v>
      </c>
      <c r="T9" s="1"/>
      <c r="U9" s="1">
        <f>(T9-R9)*E8</f>
        <v>0</v>
      </c>
      <c r="V9" s="1"/>
      <c r="W9" s="13">
        <f>(V9-T9)*E8</f>
        <v>0</v>
      </c>
      <c r="X9" s="1"/>
      <c r="Y9" s="13">
        <f>(X9-V9)*E8</f>
        <v>0</v>
      </c>
      <c r="Z9" s="1"/>
      <c r="AA9" s="13">
        <f>(Z9-X9)*E8</f>
        <v>0</v>
      </c>
      <c r="AB9" s="1"/>
      <c r="AC9" s="1">
        <f>(AB9-Z9)*E8</f>
        <v>0</v>
      </c>
      <c r="AD9" s="1"/>
      <c r="AE9" s="1">
        <f>(AD9-AB9)*E8</f>
        <v>0</v>
      </c>
    </row>
    <row r="10" spans="1:31" ht="15">
      <c r="A10" s="28"/>
      <c r="B10" s="12"/>
      <c r="C10" s="18">
        <v>529612</v>
      </c>
      <c r="D10" s="18" t="s">
        <v>19</v>
      </c>
      <c r="E10" s="18">
        <v>40</v>
      </c>
      <c r="F10" s="1" t="s">
        <v>22</v>
      </c>
      <c r="G10" s="1"/>
      <c r="H10" s="1">
        <v>1</v>
      </c>
      <c r="I10" s="1"/>
      <c r="J10" s="1">
        <v>22</v>
      </c>
      <c r="K10" s="8">
        <f>(J10-H10)*E10</f>
        <v>840</v>
      </c>
      <c r="L10" s="1">
        <v>130</v>
      </c>
      <c r="M10" s="1">
        <f>(L10-J10)*E10</f>
        <v>4320</v>
      </c>
      <c r="N10" s="1">
        <v>259</v>
      </c>
      <c r="O10" s="1">
        <f>(N10-L10)*E10</f>
        <v>5160</v>
      </c>
      <c r="P10" s="1">
        <v>357</v>
      </c>
      <c r="Q10" s="1">
        <f>(P10-N10)*E10</f>
        <v>3920</v>
      </c>
      <c r="R10" s="1">
        <v>451</v>
      </c>
      <c r="S10" s="1">
        <f>(R10-P10)*E10</f>
        <v>3760</v>
      </c>
      <c r="T10" s="1">
        <v>545</v>
      </c>
      <c r="U10" s="1">
        <f>(T10-R10)*E10</f>
        <v>3760</v>
      </c>
      <c r="V10" s="1">
        <v>636.21</v>
      </c>
      <c r="W10" s="13">
        <f>(V10-T10)*E10-0.4</f>
        <v>3648.0000000000014</v>
      </c>
      <c r="X10" s="1">
        <v>750</v>
      </c>
      <c r="Y10" s="13">
        <f>(X10-V10)*E10+0.4</f>
        <v>4551.999999999998</v>
      </c>
      <c r="Z10" s="1">
        <v>890</v>
      </c>
      <c r="AA10" s="13">
        <f>(Z10-X10)*E10</f>
        <v>5600</v>
      </c>
      <c r="AB10" s="1">
        <v>1000</v>
      </c>
      <c r="AC10" s="1">
        <f>(AB10-Z10)*E10</f>
        <v>4400</v>
      </c>
      <c r="AD10" s="1">
        <v>1094</v>
      </c>
      <c r="AE10" s="1">
        <f>(AD10-AB10)*E10</f>
        <v>3760</v>
      </c>
    </row>
    <row r="11" spans="1:31" ht="15">
      <c r="A11" s="28"/>
      <c r="B11" s="12"/>
      <c r="C11" s="18"/>
      <c r="D11" s="18"/>
      <c r="E11" s="18"/>
      <c r="F11" s="1" t="s">
        <v>23</v>
      </c>
      <c r="G11" s="1"/>
      <c r="H11" s="1">
        <v>1</v>
      </c>
      <c r="I11" s="1"/>
      <c r="J11" s="1">
        <v>7</v>
      </c>
      <c r="K11" s="8">
        <f>(J11-H11)*E10</f>
        <v>240</v>
      </c>
      <c r="L11" s="1">
        <v>129</v>
      </c>
      <c r="M11" s="1">
        <f>(L11-J11)*E10</f>
        <v>4880</v>
      </c>
      <c r="N11" s="1">
        <v>251</v>
      </c>
      <c r="O11" s="1">
        <f>(N11-L11)*E10</f>
        <v>4880</v>
      </c>
      <c r="P11" s="1">
        <v>353</v>
      </c>
      <c r="Q11" s="1">
        <f>(P11-N11)*E10</f>
        <v>4080</v>
      </c>
      <c r="R11" s="1">
        <v>447</v>
      </c>
      <c r="S11" s="1">
        <f>(R11-P11)*E10</f>
        <v>3760</v>
      </c>
      <c r="T11" s="1">
        <v>531</v>
      </c>
      <c r="U11" s="1">
        <f>(T11-R11)*E10</f>
        <v>3360</v>
      </c>
      <c r="V11" s="1">
        <v>610.54</v>
      </c>
      <c r="W11" s="13">
        <f>(V11-T11)*E10+0.4</f>
        <v>3181.9999999999986</v>
      </c>
      <c r="X11" s="1">
        <v>722</v>
      </c>
      <c r="Y11" s="13">
        <f>(X11-V11)*E10-0.4</f>
        <v>4458.000000000002</v>
      </c>
      <c r="Z11" s="1">
        <v>841</v>
      </c>
      <c r="AA11" s="13">
        <f>(Z11-X11)*E10</f>
        <v>4760</v>
      </c>
      <c r="AB11" s="1">
        <v>964</v>
      </c>
      <c r="AC11" s="1">
        <f>(AB11-Z11)*E10</f>
        <v>4920</v>
      </c>
      <c r="AD11" s="1">
        <v>1050</v>
      </c>
      <c r="AE11" s="1">
        <f>(AD11-AB11)*E10</f>
        <v>3440</v>
      </c>
    </row>
    <row r="12" spans="1:31" ht="15">
      <c r="A12" s="28"/>
      <c r="B12" s="19">
        <v>5</v>
      </c>
      <c r="C12" s="18">
        <v>35277</v>
      </c>
      <c r="D12" s="18" t="s">
        <v>19</v>
      </c>
      <c r="E12" s="18">
        <v>40</v>
      </c>
      <c r="F12" s="1" t="s">
        <v>22</v>
      </c>
      <c r="G12" s="1">
        <v>11259</v>
      </c>
      <c r="H12" s="1">
        <v>11356</v>
      </c>
      <c r="I12" s="1">
        <f>(H12-G12)*E12</f>
        <v>3880</v>
      </c>
      <c r="J12" s="1">
        <v>11428</v>
      </c>
      <c r="K12" s="8">
        <f>(J12-H12)*E12</f>
        <v>2880</v>
      </c>
      <c r="L12" s="41" t="s">
        <v>40</v>
      </c>
      <c r="M12" s="1">
        <v>0</v>
      </c>
      <c r="N12" s="1"/>
      <c r="O12" s="1">
        <v>0</v>
      </c>
      <c r="P12" s="1"/>
      <c r="Q12" s="1">
        <f>(P12-N12)*E12</f>
        <v>0</v>
      </c>
      <c r="R12" s="1"/>
      <c r="S12" s="1">
        <f>(R12-P12)*E12</f>
        <v>0</v>
      </c>
      <c r="T12" s="1"/>
      <c r="U12" s="1">
        <f>(T12-R12)*E12</f>
        <v>0</v>
      </c>
      <c r="V12" s="1"/>
      <c r="W12" s="13">
        <f>(V12-T12)*E12</f>
        <v>0</v>
      </c>
      <c r="X12" s="1"/>
      <c r="Y12" s="13">
        <f>(X12-V12)*E12</f>
        <v>0</v>
      </c>
      <c r="Z12" s="1"/>
      <c r="AA12" s="13">
        <f>(Z12-X12)*E12</f>
        <v>0</v>
      </c>
      <c r="AB12" s="1"/>
      <c r="AC12" s="1">
        <f>(AB12-Z12)*E12</f>
        <v>0</v>
      </c>
      <c r="AD12" s="1"/>
      <c r="AE12" s="1">
        <f>(AD12-AB12)*E12</f>
        <v>0</v>
      </c>
    </row>
    <row r="13" spans="1:31" ht="15">
      <c r="A13" s="28"/>
      <c r="B13" s="20"/>
      <c r="C13" s="18"/>
      <c r="D13" s="18"/>
      <c r="E13" s="18"/>
      <c r="F13" s="1" t="s">
        <v>23</v>
      </c>
      <c r="G13" s="1">
        <v>8834</v>
      </c>
      <c r="H13" s="1">
        <v>8920</v>
      </c>
      <c r="I13" s="1">
        <f>(H13-G13)*E12</f>
        <v>3440</v>
      </c>
      <c r="J13" s="1">
        <v>8982</v>
      </c>
      <c r="K13" s="8">
        <f>(J13-H13)*E12</f>
        <v>2480</v>
      </c>
      <c r="L13" s="42"/>
      <c r="M13" s="1">
        <v>0</v>
      </c>
      <c r="N13" s="1"/>
      <c r="O13" s="1">
        <f>(N13-L13)*E12</f>
        <v>0</v>
      </c>
      <c r="P13" s="1"/>
      <c r="Q13" s="1">
        <f>(P13-N13)*E12</f>
        <v>0</v>
      </c>
      <c r="R13" s="1"/>
      <c r="S13" s="1">
        <f>(R13-P13)*E12</f>
        <v>0</v>
      </c>
      <c r="T13" s="1"/>
      <c r="U13" s="1">
        <f>(T13-R13)*E12</f>
        <v>0</v>
      </c>
      <c r="V13" s="1"/>
      <c r="W13" s="13">
        <f>(V13-T13)*E12</f>
        <v>0</v>
      </c>
      <c r="X13" s="1"/>
      <c r="Y13" s="13">
        <f>(X13-V13)*E12</f>
        <v>0</v>
      </c>
      <c r="Z13" s="1"/>
      <c r="AA13" s="13">
        <f>(Z13-X13)*E12</f>
        <v>0</v>
      </c>
      <c r="AB13" s="1"/>
      <c r="AC13" s="1">
        <f>(AB13-Z13)*E12</f>
        <v>0</v>
      </c>
      <c r="AD13" s="1"/>
      <c r="AE13" s="1">
        <f>(AD13-AB13)*E12</f>
        <v>0</v>
      </c>
    </row>
    <row r="14" spans="1:31" ht="15">
      <c r="A14" s="28"/>
      <c r="B14" s="12"/>
      <c r="C14" s="18">
        <v>529615</v>
      </c>
      <c r="D14" s="18" t="s">
        <v>19</v>
      </c>
      <c r="E14" s="18">
        <v>40</v>
      </c>
      <c r="F14" s="1" t="s">
        <v>22</v>
      </c>
      <c r="G14" s="1"/>
      <c r="H14" s="1">
        <v>1</v>
      </c>
      <c r="I14" s="1"/>
      <c r="J14" s="1">
        <v>10</v>
      </c>
      <c r="K14" s="8">
        <f>(J14-H14)*E14</f>
        <v>360</v>
      </c>
      <c r="L14" s="1">
        <v>76</v>
      </c>
      <c r="M14" s="1">
        <f>(L14-J14)*E14</f>
        <v>2640</v>
      </c>
      <c r="N14" s="1">
        <v>156</v>
      </c>
      <c r="O14" s="1">
        <f>(N14-L14)*E14</f>
        <v>3200</v>
      </c>
      <c r="P14" s="1">
        <v>233</v>
      </c>
      <c r="Q14" s="1">
        <f>(P14-N14)*E14</f>
        <v>3080</v>
      </c>
      <c r="R14" s="1">
        <v>286</v>
      </c>
      <c r="S14" s="1">
        <f>(R14-P14)*E14</f>
        <v>2120</v>
      </c>
      <c r="T14" s="1">
        <v>349</v>
      </c>
      <c r="U14" s="1">
        <f>(T14-R14)*E14</f>
        <v>2520</v>
      </c>
      <c r="V14" s="1">
        <v>411.9</v>
      </c>
      <c r="W14" s="13">
        <f>(V14-T14)*E14</f>
        <v>2515.999999999999</v>
      </c>
      <c r="X14" s="1">
        <v>478</v>
      </c>
      <c r="Y14" s="13">
        <f>(X14-V14)*E14</f>
        <v>2644.000000000001</v>
      </c>
      <c r="Z14" s="1">
        <v>558</v>
      </c>
      <c r="AA14" s="13">
        <f>(Z14-X14)*E14</f>
        <v>3200</v>
      </c>
      <c r="AB14" s="1">
        <v>630</v>
      </c>
      <c r="AC14" s="1">
        <f>(AB14-Z14)*E14</f>
        <v>2880</v>
      </c>
      <c r="AD14" s="1">
        <v>690</v>
      </c>
      <c r="AE14" s="1">
        <f>(AD14-AB14)*E14</f>
        <v>2400</v>
      </c>
    </row>
    <row r="15" spans="1:31" ht="15">
      <c r="A15" s="28"/>
      <c r="B15" s="12"/>
      <c r="C15" s="18"/>
      <c r="D15" s="18"/>
      <c r="E15" s="18"/>
      <c r="F15" s="1" t="s">
        <v>23</v>
      </c>
      <c r="G15" s="1"/>
      <c r="H15" s="1">
        <v>1</v>
      </c>
      <c r="I15" s="1"/>
      <c r="J15" s="1">
        <v>3</v>
      </c>
      <c r="K15" s="8">
        <f>(J15-H15)*E14</f>
        <v>80</v>
      </c>
      <c r="L15" s="1">
        <v>71</v>
      </c>
      <c r="M15" s="1">
        <f>(L15-J15)*E14</f>
        <v>2720</v>
      </c>
      <c r="N15" s="1">
        <v>141</v>
      </c>
      <c r="O15" s="1">
        <f>(N15-L15)*E14</f>
        <v>2800</v>
      </c>
      <c r="P15" s="1">
        <v>200</v>
      </c>
      <c r="Q15" s="1">
        <f>(P15-N15)*E14</f>
        <v>2360</v>
      </c>
      <c r="R15" s="1">
        <v>260</v>
      </c>
      <c r="S15" s="1">
        <f>(R15-P15)*E14</f>
        <v>2400</v>
      </c>
      <c r="T15" s="1">
        <v>313</v>
      </c>
      <c r="U15" s="1">
        <f>(T15-R15)*E14</f>
        <v>2120</v>
      </c>
      <c r="V15" s="1">
        <v>366.76</v>
      </c>
      <c r="W15" s="13">
        <f>(V15-T15)*E14-0.4</f>
        <v>2149.9999999999995</v>
      </c>
      <c r="X15" s="1">
        <v>429</v>
      </c>
      <c r="Y15" s="13">
        <f>(X15-V15)*E14+0.4</f>
        <v>2490.0000000000005</v>
      </c>
      <c r="Z15" s="1">
        <v>495</v>
      </c>
      <c r="AA15" s="13">
        <f>(Z15-X15)*E14</f>
        <v>2640</v>
      </c>
      <c r="AB15" s="1">
        <v>570</v>
      </c>
      <c r="AC15" s="1">
        <f>(AB15-Z15)*E14</f>
        <v>3000</v>
      </c>
      <c r="AD15" s="1">
        <v>623</v>
      </c>
      <c r="AE15" s="1">
        <f>(AD15-AB15)*E14</f>
        <v>2120</v>
      </c>
    </row>
    <row r="16" spans="1:31" ht="15">
      <c r="A16" s="28"/>
      <c r="B16" s="19">
        <v>2</v>
      </c>
      <c r="C16" s="18">
        <v>26140</v>
      </c>
      <c r="D16" s="18" t="s">
        <v>19</v>
      </c>
      <c r="E16" s="18">
        <v>40</v>
      </c>
      <c r="F16" s="1" t="s">
        <v>22</v>
      </c>
      <c r="G16" s="1">
        <v>4685</v>
      </c>
      <c r="H16" s="1">
        <v>4727</v>
      </c>
      <c r="I16" s="1">
        <f>(H16-G16)*E16</f>
        <v>1680</v>
      </c>
      <c r="J16" s="1">
        <v>4758</v>
      </c>
      <c r="K16" s="8">
        <f>(J16-H16)*E16</f>
        <v>1240</v>
      </c>
      <c r="L16" s="41" t="s">
        <v>40</v>
      </c>
      <c r="M16" s="1">
        <v>0</v>
      </c>
      <c r="N16" s="1"/>
      <c r="O16" s="1">
        <v>0</v>
      </c>
      <c r="P16" s="1"/>
      <c r="Q16" s="1">
        <f>(P16-N16)*E16</f>
        <v>0</v>
      </c>
      <c r="R16" s="1"/>
      <c r="S16" s="1">
        <f>(R16-P16)*E16</f>
        <v>0</v>
      </c>
      <c r="T16" s="1"/>
      <c r="U16" s="1">
        <f>(T16-R16)*E16</f>
        <v>0</v>
      </c>
      <c r="V16" s="1"/>
      <c r="W16" s="13">
        <f>(V16-T16)*E16</f>
        <v>0</v>
      </c>
      <c r="X16" s="1"/>
      <c r="Y16" s="13">
        <f>(X16-V16)*E16</f>
        <v>0</v>
      </c>
      <c r="Z16" s="1"/>
      <c r="AA16" s="13">
        <f>(Z16-X16)*E16</f>
        <v>0</v>
      </c>
      <c r="AB16" s="1"/>
      <c r="AC16" s="1">
        <f>(AB16-Z16)*E16</f>
        <v>0</v>
      </c>
      <c r="AD16" s="1"/>
      <c r="AE16" s="1">
        <f>(AD16-AB16)*E16</f>
        <v>0</v>
      </c>
    </row>
    <row r="17" spans="1:31" ht="15">
      <c r="A17" s="28"/>
      <c r="B17" s="20"/>
      <c r="C17" s="18"/>
      <c r="D17" s="18"/>
      <c r="E17" s="18"/>
      <c r="F17" s="1" t="s">
        <v>23</v>
      </c>
      <c r="G17" s="1">
        <v>3609</v>
      </c>
      <c r="H17" s="1">
        <v>3642</v>
      </c>
      <c r="I17" s="1">
        <f>(H17-G17)*E16</f>
        <v>1320</v>
      </c>
      <c r="J17" s="1">
        <v>3665</v>
      </c>
      <c r="K17" s="8">
        <f>(J17-H17)*E16</f>
        <v>920</v>
      </c>
      <c r="L17" s="42"/>
      <c r="M17" s="1">
        <v>0</v>
      </c>
      <c r="N17" s="1"/>
      <c r="O17" s="1">
        <f>(N17-L17)*E16</f>
        <v>0</v>
      </c>
      <c r="P17" s="1"/>
      <c r="Q17" s="1">
        <f>(P17-N17)*E16</f>
        <v>0</v>
      </c>
      <c r="R17" s="1"/>
      <c r="S17" s="1">
        <f>(R17-P17)*E16</f>
        <v>0</v>
      </c>
      <c r="T17" s="1"/>
      <c r="U17" s="1">
        <f>(T17-R17)*E16</f>
        <v>0</v>
      </c>
      <c r="V17" s="1"/>
      <c r="W17" s="13">
        <f>(V17-T17)*E16</f>
        <v>0</v>
      </c>
      <c r="X17" s="1"/>
      <c r="Y17" s="13">
        <f>(X17-V17)*E16</f>
        <v>0</v>
      </c>
      <c r="Z17" s="1"/>
      <c r="AA17" s="13">
        <f>(Z17-X17)*E16</f>
        <v>0</v>
      </c>
      <c r="AB17" s="1"/>
      <c r="AC17" s="1">
        <f>(AB17-Z17)*E16</f>
        <v>0</v>
      </c>
      <c r="AD17" s="1"/>
      <c r="AE17" s="1">
        <f>(AD17-AB17)*E16</f>
        <v>0</v>
      </c>
    </row>
    <row r="18" spans="1:31" ht="15">
      <c r="A18" s="28"/>
      <c r="B18" s="12"/>
      <c r="C18" s="18">
        <v>529608</v>
      </c>
      <c r="D18" s="18" t="s">
        <v>19</v>
      </c>
      <c r="E18" s="18">
        <v>40</v>
      </c>
      <c r="F18" s="1" t="s">
        <v>22</v>
      </c>
      <c r="G18" s="1"/>
      <c r="H18" s="1">
        <v>1</v>
      </c>
      <c r="I18" s="1"/>
      <c r="J18" s="1">
        <v>5</v>
      </c>
      <c r="K18" s="8">
        <f>(J18-H18)*E18</f>
        <v>160</v>
      </c>
      <c r="L18" s="1">
        <v>36</v>
      </c>
      <c r="M18" s="1">
        <f>(L18-J18)*E18</f>
        <v>1240</v>
      </c>
      <c r="N18" s="1">
        <v>71</v>
      </c>
      <c r="O18" s="1">
        <f>(N18-L18)*E18</f>
        <v>1400</v>
      </c>
      <c r="P18" s="1">
        <v>99</v>
      </c>
      <c r="Q18" s="1">
        <f>(P18-N18)*E18</f>
        <v>1120</v>
      </c>
      <c r="R18" s="1">
        <v>126</v>
      </c>
      <c r="S18" s="1">
        <f>(R18-P18)*E18</f>
        <v>1080</v>
      </c>
      <c r="T18" s="1">
        <v>154</v>
      </c>
      <c r="U18" s="1">
        <f>(T18-R18)*E18</f>
        <v>1120</v>
      </c>
      <c r="V18" s="1">
        <v>186.28</v>
      </c>
      <c r="W18" s="13">
        <f>(V18-T18)*E18-0.2</f>
        <v>1291</v>
      </c>
      <c r="X18" s="1">
        <v>217</v>
      </c>
      <c r="Y18" s="13">
        <f>(X18-V18)*E18+0.2</f>
        <v>1229</v>
      </c>
      <c r="Z18" s="1">
        <v>257</v>
      </c>
      <c r="AA18" s="13">
        <f>(Z18-X18)*E18</f>
        <v>1600</v>
      </c>
      <c r="AB18" s="1">
        <v>289</v>
      </c>
      <c r="AC18" s="1">
        <f>(AB18-Z18)*E18</f>
        <v>1280</v>
      </c>
      <c r="AD18" s="1">
        <v>315</v>
      </c>
      <c r="AE18" s="1">
        <f>(AD18-AB18)*E18</f>
        <v>1040</v>
      </c>
    </row>
    <row r="19" spans="1:31" ht="15">
      <c r="A19" s="28"/>
      <c r="B19" s="12"/>
      <c r="C19" s="18"/>
      <c r="D19" s="18"/>
      <c r="E19" s="18"/>
      <c r="F19" s="1" t="s">
        <v>23</v>
      </c>
      <c r="G19" s="1"/>
      <c r="H19" s="1">
        <v>1</v>
      </c>
      <c r="I19" s="1"/>
      <c r="J19" s="1">
        <v>1</v>
      </c>
      <c r="K19" s="8">
        <f>(J19-H19)*E18</f>
        <v>0</v>
      </c>
      <c r="L19" s="1">
        <v>30</v>
      </c>
      <c r="M19" s="1">
        <f>(L19-J19)*E18</f>
        <v>1160</v>
      </c>
      <c r="N19" s="1">
        <v>60</v>
      </c>
      <c r="O19" s="1">
        <f>(N19-L19)*E18</f>
        <v>1200</v>
      </c>
      <c r="P19" s="1">
        <v>82</v>
      </c>
      <c r="Q19" s="1">
        <f>(P19-N19)*E18</f>
        <v>880</v>
      </c>
      <c r="R19" s="1">
        <v>102</v>
      </c>
      <c r="S19" s="1">
        <f>(R19-P19)*E18</f>
        <v>800</v>
      </c>
      <c r="T19" s="1">
        <v>122</v>
      </c>
      <c r="U19" s="1">
        <f>(T19-R19)*E18</f>
        <v>800</v>
      </c>
      <c r="V19" s="1">
        <v>143.06</v>
      </c>
      <c r="W19" s="13">
        <f>(V19-T19)*E18-0.4</f>
        <v>842.0000000000001</v>
      </c>
      <c r="X19" s="1">
        <v>172</v>
      </c>
      <c r="Y19" s="13">
        <f>(X19-V19)*E18+0.4</f>
        <v>1158</v>
      </c>
      <c r="Z19" s="1">
        <v>205</v>
      </c>
      <c r="AA19" s="13">
        <f>(Z19-X19)*E18</f>
        <v>1320</v>
      </c>
      <c r="AB19" s="1">
        <v>237</v>
      </c>
      <c r="AC19" s="1">
        <f>(AB19-Z19)*E18</f>
        <v>1280</v>
      </c>
      <c r="AD19" s="1">
        <v>257</v>
      </c>
      <c r="AE19" s="1">
        <f>(AD19-AB19)*E18</f>
        <v>800</v>
      </c>
    </row>
    <row r="20" spans="1:31" ht="15">
      <c r="A20" s="28"/>
      <c r="B20" s="19">
        <v>6</v>
      </c>
      <c r="C20" s="18">
        <v>684377</v>
      </c>
      <c r="D20" s="18" t="s">
        <v>20</v>
      </c>
      <c r="E20" s="18">
        <v>15</v>
      </c>
      <c r="F20" s="1" t="s">
        <v>22</v>
      </c>
      <c r="G20" s="1">
        <v>24436</v>
      </c>
      <c r="H20" s="1">
        <v>24630</v>
      </c>
      <c r="I20" s="1">
        <f>(H20-G20)*E20</f>
        <v>2910</v>
      </c>
      <c r="J20" s="1">
        <v>24775</v>
      </c>
      <c r="K20" s="8">
        <f>(J20-H20)*E20</f>
        <v>2175</v>
      </c>
      <c r="L20" s="41" t="s">
        <v>40</v>
      </c>
      <c r="M20" s="1">
        <v>0</v>
      </c>
      <c r="N20" s="1"/>
      <c r="O20" s="1">
        <v>0</v>
      </c>
      <c r="P20" s="1"/>
      <c r="Q20" s="1">
        <f>(P20-N20)*E20</f>
        <v>0</v>
      </c>
      <c r="R20" s="1"/>
      <c r="S20" s="1">
        <f>(R20-P20)*E20</f>
        <v>0</v>
      </c>
      <c r="T20" s="1"/>
      <c r="U20" s="1">
        <f>(T20-R20)*E20</f>
        <v>0</v>
      </c>
      <c r="V20" s="1"/>
      <c r="W20" s="13">
        <f>(V20-T20)*E20</f>
        <v>0</v>
      </c>
      <c r="X20" s="1"/>
      <c r="Y20" s="13">
        <f>(X20-V20)*E20</f>
        <v>0</v>
      </c>
      <c r="Z20" s="1"/>
      <c r="AA20" s="13">
        <f>(Z20-X20)*E20</f>
        <v>0</v>
      </c>
      <c r="AB20" s="1"/>
      <c r="AC20" s="1">
        <f>(AB20-Z20)*E20</f>
        <v>0</v>
      </c>
      <c r="AD20" s="1"/>
      <c r="AE20" s="1">
        <f>(AD20-AB20)*E20</f>
        <v>0</v>
      </c>
    </row>
    <row r="21" spans="1:31" ht="15">
      <c r="A21" s="28"/>
      <c r="B21" s="20"/>
      <c r="C21" s="18"/>
      <c r="D21" s="18"/>
      <c r="E21" s="18"/>
      <c r="F21" s="1" t="s">
        <v>23</v>
      </c>
      <c r="G21" s="1">
        <v>23121</v>
      </c>
      <c r="H21" s="1">
        <v>23312</v>
      </c>
      <c r="I21" s="1">
        <f>(H21-G21)*E20</f>
        <v>2865</v>
      </c>
      <c r="J21" s="1">
        <v>23444</v>
      </c>
      <c r="K21" s="8">
        <f>(J21-H21)*E20</f>
        <v>1980</v>
      </c>
      <c r="L21" s="42"/>
      <c r="M21" s="1">
        <v>0</v>
      </c>
      <c r="N21" s="1"/>
      <c r="O21" s="1">
        <f>(N21-L21)*E20</f>
        <v>0</v>
      </c>
      <c r="P21" s="1"/>
      <c r="Q21" s="1">
        <f>(P21-N21)*E20</f>
        <v>0</v>
      </c>
      <c r="R21" s="1"/>
      <c r="S21" s="1">
        <f>(R21-P21)*E20</f>
        <v>0</v>
      </c>
      <c r="T21" s="1"/>
      <c r="U21" s="1">
        <f>(T21-R21)*E20</f>
        <v>0</v>
      </c>
      <c r="V21" s="1"/>
      <c r="W21" s="13">
        <f>(V21-T21)*E20</f>
        <v>0</v>
      </c>
      <c r="X21" s="1"/>
      <c r="Y21" s="13">
        <f>(X21-V21)*E20</f>
        <v>0</v>
      </c>
      <c r="Z21" s="1"/>
      <c r="AA21" s="13">
        <f>(Z21-X21)*E20</f>
        <v>0</v>
      </c>
      <c r="AB21" s="1"/>
      <c r="AC21" s="13">
        <f>(AB21-Z21)*E20</f>
        <v>0</v>
      </c>
      <c r="AD21" s="1"/>
      <c r="AE21" s="1">
        <f>(AD21-AB21)*E20</f>
        <v>0</v>
      </c>
    </row>
    <row r="22" spans="1:31" ht="15">
      <c r="A22" s="28"/>
      <c r="B22" s="12"/>
      <c r="C22" s="18">
        <v>529611</v>
      </c>
      <c r="D22" s="18" t="s">
        <v>20</v>
      </c>
      <c r="E22" s="18">
        <v>15</v>
      </c>
      <c r="F22" s="1" t="s">
        <v>22</v>
      </c>
      <c r="G22" s="1"/>
      <c r="H22" s="1">
        <v>1</v>
      </c>
      <c r="I22" s="1"/>
      <c r="J22" s="1">
        <v>23</v>
      </c>
      <c r="K22" s="8">
        <f>(J22-H22)*E22</f>
        <v>330</v>
      </c>
      <c r="L22" s="1">
        <v>157</v>
      </c>
      <c r="M22" s="1">
        <f>(L22-J22)*E22</f>
        <v>2010</v>
      </c>
      <c r="N22" s="1">
        <v>326</v>
      </c>
      <c r="O22" s="1">
        <f>(N22-L22)*E22</f>
        <v>2535</v>
      </c>
      <c r="P22" s="1">
        <v>471</v>
      </c>
      <c r="Q22" s="1">
        <f>(P22-N22)*E22</f>
        <v>2175</v>
      </c>
      <c r="R22" s="1">
        <v>617</v>
      </c>
      <c r="S22" s="1">
        <f>(R22-P22)*E22</f>
        <v>2190</v>
      </c>
      <c r="T22" s="1">
        <v>747</v>
      </c>
      <c r="U22" s="1">
        <f>(T22-R22)*E22</f>
        <v>1950</v>
      </c>
      <c r="V22" s="1">
        <v>872.13</v>
      </c>
      <c r="W22" s="13">
        <f>(V22-T22)*E22+0.05</f>
        <v>1876.9999999999998</v>
      </c>
      <c r="X22" s="1">
        <v>1012</v>
      </c>
      <c r="Y22" s="13">
        <f>(X22-V22)*E22-0.05</f>
        <v>2098</v>
      </c>
      <c r="Z22" s="1">
        <v>1160</v>
      </c>
      <c r="AA22" s="13">
        <f>(Z22-X22)*E22</f>
        <v>2220</v>
      </c>
      <c r="AB22" s="1">
        <v>1310</v>
      </c>
      <c r="AC22" s="13">
        <f>(AB22-Z22)*E22</f>
        <v>2250</v>
      </c>
      <c r="AD22" s="1">
        <v>1441</v>
      </c>
      <c r="AE22" s="1">
        <f>(AD22-AB22)*E22</f>
        <v>1965</v>
      </c>
    </row>
    <row r="23" spans="1:31" ht="15">
      <c r="A23" s="28"/>
      <c r="B23" s="12"/>
      <c r="C23" s="18"/>
      <c r="D23" s="18"/>
      <c r="E23" s="18"/>
      <c r="F23" s="1" t="s">
        <v>23</v>
      </c>
      <c r="G23" s="1"/>
      <c r="H23" s="1">
        <v>1</v>
      </c>
      <c r="I23" s="1"/>
      <c r="J23" s="1">
        <v>8</v>
      </c>
      <c r="K23" s="8">
        <f>(J23-H23)*E22</f>
        <v>105</v>
      </c>
      <c r="L23" s="1">
        <v>157</v>
      </c>
      <c r="M23" s="1">
        <f>(L23-J23)*E22</f>
        <v>2235</v>
      </c>
      <c r="N23" s="1">
        <v>311</v>
      </c>
      <c r="O23" s="1">
        <f>(N23-L23)*E22</f>
        <v>2310</v>
      </c>
      <c r="P23" s="1">
        <v>450</v>
      </c>
      <c r="Q23" s="1">
        <f>(P23-N23)*E22</f>
        <v>2085</v>
      </c>
      <c r="R23" s="1">
        <v>593</v>
      </c>
      <c r="S23" s="1">
        <f>(R23-P23)*E22</f>
        <v>2145</v>
      </c>
      <c r="T23" s="1">
        <v>712</v>
      </c>
      <c r="U23" s="1">
        <f>(T23-R23)*E22</f>
        <v>1785</v>
      </c>
      <c r="V23" s="1">
        <v>822.44</v>
      </c>
      <c r="W23" s="13">
        <f>(V23-T23)*E22+0.4</f>
        <v>1657.000000000001</v>
      </c>
      <c r="X23" s="1">
        <v>963</v>
      </c>
      <c r="Y23" s="13">
        <f>(X23-V23)*E22-0.4</f>
        <v>2107.999999999999</v>
      </c>
      <c r="Z23" s="1">
        <v>1099</v>
      </c>
      <c r="AA23" s="13">
        <f>(Z23-X23)*E22</f>
        <v>2040</v>
      </c>
      <c r="AB23" s="1">
        <v>1262</v>
      </c>
      <c r="AC23" s="13">
        <f>(AB23-Z23)*E22</f>
        <v>2445</v>
      </c>
      <c r="AD23" s="1">
        <v>1374</v>
      </c>
      <c r="AE23" s="1">
        <f>(AD23-AB23)*E22</f>
        <v>1680</v>
      </c>
    </row>
    <row r="24" spans="1:31" ht="15" customHeight="1">
      <c r="A24" s="28"/>
      <c r="B24" s="19">
        <v>1</v>
      </c>
      <c r="C24" s="24">
        <v>35255</v>
      </c>
      <c r="D24" s="26" t="s">
        <v>21</v>
      </c>
      <c r="E24" s="24">
        <v>20</v>
      </c>
      <c r="F24" s="1" t="s">
        <v>22</v>
      </c>
      <c r="G24" s="1">
        <v>9535</v>
      </c>
      <c r="H24" s="1">
        <v>9607</v>
      </c>
      <c r="I24" s="1">
        <f>(H24-G24)*E24</f>
        <v>1440</v>
      </c>
      <c r="J24" s="1">
        <v>9656</v>
      </c>
      <c r="K24" s="8">
        <f>(J24-H24)*E24</f>
        <v>980</v>
      </c>
      <c r="L24" s="41" t="s">
        <v>40</v>
      </c>
      <c r="M24" s="8">
        <v>0</v>
      </c>
      <c r="N24" s="1"/>
      <c r="O24" s="1">
        <v>0</v>
      </c>
      <c r="P24" s="1"/>
      <c r="Q24" s="1">
        <f>(P24-N24)*E24</f>
        <v>0</v>
      </c>
      <c r="R24" s="1"/>
      <c r="S24" s="1">
        <f>(R24-P24)*E24</f>
        <v>0</v>
      </c>
      <c r="T24" s="1"/>
      <c r="U24" s="1">
        <f>(T24-R24)*E24</f>
        <v>0</v>
      </c>
      <c r="V24" s="1"/>
      <c r="W24" s="13">
        <f>(V24-T24)*E24</f>
        <v>0</v>
      </c>
      <c r="X24" s="1"/>
      <c r="Y24" s="13">
        <f>(X24-V24)*E24</f>
        <v>0</v>
      </c>
      <c r="Z24" s="1"/>
      <c r="AA24" s="13">
        <f>(Z24-X24)*E24</f>
        <v>0</v>
      </c>
      <c r="AB24" s="1"/>
      <c r="AC24" s="13">
        <f>(AB24-Z24)*E24</f>
        <v>0</v>
      </c>
      <c r="AD24" s="1"/>
      <c r="AE24" s="1">
        <f>(AD24-AB24)*E24</f>
        <v>0</v>
      </c>
    </row>
    <row r="25" spans="1:31" ht="15">
      <c r="A25" s="28"/>
      <c r="B25" s="20"/>
      <c r="C25" s="25"/>
      <c r="D25" s="27"/>
      <c r="E25" s="25"/>
      <c r="F25" s="1" t="s">
        <v>23</v>
      </c>
      <c r="G25" s="1">
        <v>10727</v>
      </c>
      <c r="H25" s="1">
        <v>10811</v>
      </c>
      <c r="I25" s="1">
        <f>(H25-G25)*E24</f>
        <v>1680</v>
      </c>
      <c r="J25" s="1">
        <v>10870</v>
      </c>
      <c r="K25" s="8">
        <f>(J25-H25)*E24</f>
        <v>1180</v>
      </c>
      <c r="L25" s="42"/>
      <c r="M25" s="1">
        <v>0</v>
      </c>
      <c r="N25" s="1"/>
      <c r="O25" s="1">
        <f>(N25-L25)*E24</f>
        <v>0</v>
      </c>
      <c r="P25" s="1"/>
      <c r="Q25" s="1">
        <f>(P25-N25)*E24</f>
        <v>0</v>
      </c>
      <c r="R25" s="1"/>
      <c r="S25" s="1">
        <f>(R25-P25)*E24</f>
        <v>0</v>
      </c>
      <c r="T25" s="1"/>
      <c r="U25" s="1">
        <f>(T25-R25)*E24</f>
        <v>0</v>
      </c>
      <c r="V25" s="1"/>
      <c r="W25" s="13">
        <f>(V25-T25)*E24</f>
        <v>0</v>
      </c>
      <c r="X25" s="1"/>
      <c r="Y25" s="13">
        <f>(X25-V25)*E24</f>
        <v>0</v>
      </c>
      <c r="Z25" s="1"/>
      <c r="AA25" s="13">
        <f>(Z25-X25)*E24</f>
        <v>0</v>
      </c>
      <c r="AB25" s="1"/>
      <c r="AC25" s="13">
        <f>(AB25-Z25)*E24</f>
        <v>0</v>
      </c>
      <c r="AD25" s="1"/>
      <c r="AE25" s="1">
        <f>(AD25-AB25)*E24</f>
        <v>0</v>
      </c>
    </row>
    <row r="26" spans="1:31" ht="15" customHeight="1">
      <c r="A26" s="28"/>
      <c r="B26" s="12"/>
      <c r="C26" s="24">
        <v>529609</v>
      </c>
      <c r="D26" s="26" t="s">
        <v>21</v>
      </c>
      <c r="E26" s="24">
        <v>20</v>
      </c>
      <c r="F26" s="1" t="s">
        <v>22</v>
      </c>
      <c r="G26" s="1"/>
      <c r="H26" s="1">
        <v>1</v>
      </c>
      <c r="I26" s="1"/>
      <c r="J26" s="1">
        <v>16</v>
      </c>
      <c r="K26" s="8">
        <f>(J26-H26)*E26</f>
        <v>300</v>
      </c>
      <c r="L26" s="1">
        <v>85</v>
      </c>
      <c r="M26" s="1">
        <f>(L26-J26)*E26</f>
        <v>1380</v>
      </c>
      <c r="N26" s="1">
        <v>171</v>
      </c>
      <c r="O26" s="1">
        <f>(N26-L26)*E26</f>
        <v>1720</v>
      </c>
      <c r="P26" s="1">
        <v>240</v>
      </c>
      <c r="Q26" s="1">
        <f>(P26-N26)*E26</f>
        <v>1380</v>
      </c>
      <c r="R26" s="1">
        <v>288</v>
      </c>
      <c r="S26" s="1">
        <f>(R26-P26)*E26</f>
        <v>960</v>
      </c>
      <c r="T26" s="1">
        <v>342</v>
      </c>
      <c r="U26" s="1">
        <f>(T26-R26)*E26</f>
        <v>1080</v>
      </c>
      <c r="V26" s="1">
        <v>392.54</v>
      </c>
      <c r="W26" s="13">
        <f>(V26-T26)*E26+0.2</f>
        <v>1011.0000000000005</v>
      </c>
      <c r="X26" s="1">
        <v>444</v>
      </c>
      <c r="Y26" s="13">
        <f>(X26-V26)*E26-0.2</f>
        <v>1028.9999999999995</v>
      </c>
      <c r="Z26" s="1">
        <v>508</v>
      </c>
      <c r="AA26" s="13">
        <f>(Z26-X26)*E26</f>
        <v>1280</v>
      </c>
      <c r="AB26" s="1">
        <v>575</v>
      </c>
      <c r="AC26" s="13">
        <f>(AB26-Z26)*E26</f>
        <v>1340</v>
      </c>
      <c r="AD26" s="1">
        <v>631</v>
      </c>
      <c r="AE26" s="1">
        <f>(AD26-AB26)*E26</f>
        <v>1120</v>
      </c>
    </row>
    <row r="27" spans="1:31" ht="15">
      <c r="A27" s="28"/>
      <c r="B27" s="12"/>
      <c r="C27" s="25"/>
      <c r="D27" s="27"/>
      <c r="E27" s="25"/>
      <c r="F27" s="1" t="s">
        <v>23</v>
      </c>
      <c r="G27" s="1"/>
      <c r="H27" s="1">
        <v>2</v>
      </c>
      <c r="I27" s="1"/>
      <c r="J27" s="1">
        <v>8</v>
      </c>
      <c r="K27" s="8">
        <f>(J27-H27)*E26</f>
        <v>120</v>
      </c>
      <c r="L27" s="1">
        <v>105</v>
      </c>
      <c r="M27" s="1">
        <f>(L27-J27)*E26</f>
        <v>1940</v>
      </c>
      <c r="N27" s="1">
        <v>210</v>
      </c>
      <c r="O27" s="1">
        <f>(N27-L27)*E26</f>
        <v>2100</v>
      </c>
      <c r="P27" s="1">
        <v>298</v>
      </c>
      <c r="Q27" s="1">
        <f>(P27-N27)*E26</f>
        <v>1760</v>
      </c>
      <c r="R27" s="1">
        <v>363</v>
      </c>
      <c r="S27" s="1">
        <f>(R27-P27)*E26</f>
        <v>1300</v>
      </c>
      <c r="T27" s="1">
        <v>428</v>
      </c>
      <c r="U27" s="1">
        <f>(T27-R27)*E26</f>
        <v>1300</v>
      </c>
      <c r="V27" s="1">
        <v>489.9</v>
      </c>
      <c r="W27" s="13">
        <f>(V27-T27)*E26</f>
        <v>1237.9999999999995</v>
      </c>
      <c r="X27" s="1">
        <v>561</v>
      </c>
      <c r="Y27" s="13">
        <f>(X27-V27)*E26</f>
        <v>1422.0000000000005</v>
      </c>
      <c r="Z27" s="1">
        <v>640</v>
      </c>
      <c r="AA27" s="13">
        <f>(Z27-X27)*E26</f>
        <v>1580</v>
      </c>
      <c r="AB27" s="1">
        <v>731</v>
      </c>
      <c r="AC27" s="13">
        <f>(AB27-Z27)*E26</f>
        <v>1820</v>
      </c>
      <c r="AD27" s="1">
        <v>792</v>
      </c>
      <c r="AE27" s="1">
        <f>(AD27-AB27)*E26</f>
        <v>1220</v>
      </c>
    </row>
    <row r="28" spans="1:31" ht="15">
      <c r="A28" s="28"/>
      <c r="B28" s="19"/>
      <c r="C28" s="35" t="s">
        <v>24</v>
      </c>
      <c r="D28" s="36"/>
      <c r="E28" s="37"/>
      <c r="F28" s="1" t="s">
        <v>22</v>
      </c>
      <c r="G28" s="1"/>
      <c r="H28" s="1"/>
      <c r="I28" s="1">
        <f>-I30</f>
        <v>-1519</v>
      </c>
      <c r="J28" s="1"/>
      <c r="K28" s="8">
        <f>-K30</f>
        <v>-1526</v>
      </c>
      <c r="L28" s="1"/>
      <c r="M28" s="1">
        <f>-M30</f>
        <v>-1137</v>
      </c>
      <c r="N28" s="1"/>
      <c r="O28" s="1">
        <f>-O30</f>
        <v>-1407</v>
      </c>
      <c r="P28" s="1"/>
      <c r="Q28" s="1">
        <f>-Q30</f>
        <v>-1235</v>
      </c>
      <c r="R28" s="1"/>
      <c r="S28" s="1">
        <f>-S30</f>
        <v>-1253</v>
      </c>
      <c r="T28" s="1"/>
      <c r="U28" s="1">
        <f>-U30</f>
        <v>-1198</v>
      </c>
      <c r="V28" s="1"/>
      <c r="W28" s="13">
        <f>-W30</f>
        <v>-1231</v>
      </c>
      <c r="X28" s="1"/>
      <c r="Y28" s="13">
        <f>-Y30</f>
        <v>-1200</v>
      </c>
      <c r="Z28" s="1"/>
      <c r="AA28" s="13">
        <f>-AA30</f>
        <v>-1355</v>
      </c>
      <c r="AB28" s="1"/>
      <c r="AC28" s="13">
        <f>-AC30</f>
        <v>-1283</v>
      </c>
      <c r="AD28" s="1"/>
      <c r="AE28" s="1">
        <f>-AE30</f>
        <v>-1071</v>
      </c>
    </row>
    <row r="29" spans="1:31" ht="15">
      <c r="A29" s="28"/>
      <c r="B29" s="20"/>
      <c r="C29" s="38"/>
      <c r="D29" s="39"/>
      <c r="E29" s="40"/>
      <c r="F29" s="1" t="s">
        <v>23</v>
      </c>
      <c r="G29" s="1"/>
      <c r="H29" s="1"/>
      <c r="I29" s="1">
        <f>-I31</f>
        <v>-2390</v>
      </c>
      <c r="J29" s="1"/>
      <c r="K29" s="8">
        <f>-K31</f>
        <v>-1584</v>
      </c>
      <c r="L29" s="1"/>
      <c r="M29" s="1">
        <f>-M31</f>
        <v>-1584</v>
      </c>
      <c r="N29" s="1"/>
      <c r="O29" s="1">
        <f>-O31</f>
        <v>-1648</v>
      </c>
      <c r="P29" s="1"/>
      <c r="Q29" s="1">
        <f>-Q31</f>
        <v>-1503</v>
      </c>
      <c r="R29" s="1"/>
      <c r="S29" s="1">
        <f>-S31</f>
        <v>-1583</v>
      </c>
      <c r="T29" s="1"/>
      <c r="U29" s="1">
        <f>-U31</f>
        <v>-1326</v>
      </c>
      <c r="V29" s="1"/>
      <c r="W29" s="13">
        <f>-W31</f>
        <v>-1450</v>
      </c>
      <c r="X29" s="1"/>
      <c r="Y29" s="13">
        <f>-Y31</f>
        <v>-1376</v>
      </c>
      <c r="Z29" s="1"/>
      <c r="AA29" s="13">
        <f>-AA31</f>
        <v>-1499</v>
      </c>
      <c r="AB29" s="1"/>
      <c r="AC29" s="13">
        <f>-AC31</f>
        <v>-1656</v>
      </c>
      <c r="AD29" s="1"/>
      <c r="AE29" s="1">
        <f>-AE31</f>
        <v>-1126</v>
      </c>
    </row>
    <row r="30" spans="1:31" ht="48" customHeight="1">
      <c r="A30" s="28"/>
      <c r="B30" s="19"/>
      <c r="C30" s="21">
        <v>107422</v>
      </c>
      <c r="D30" s="22" t="s">
        <v>41</v>
      </c>
      <c r="E30" s="18">
        <v>1</v>
      </c>
      <c r="F30" s="1" t="s">
        <v>22</v>
      </c>
      <c r="G30" s="1">
        <v>82274</v>
      </c>
      <c r="H30" s="1">
        <v>83793</v>
      </c>
      <c r="I30" s="1">
        <f>(H30-G30)*E30</f>
        <v>1519</v>
      </c>
      <c r="J30" s="1">
        <v>85319</v>
      </c>
      <c r="K30" s="8">
        <f>(J30-H30)*E30</f>
        <v>1526</v>
      </c>
      <c r="L30" s="1">
        <v>86456</v>
      </c>
      <c r="M30" s="1">
        <f>(L30-J30)*E30</f>
        <v>1137</v>
      </c>
      <c r="N30" s="1">
        <v>87863</v>
      </c>
      <c r="O30" s="1">
        <f>(N30-L30)*E30</f>
        <v>1407</v>
      </c>
      <c r="P30" s="1">
        <v>89098</v>
      </c>
      <c r="Q30" s="1">
        <f>(P30-N30)*E30</f>
        <v>1235</v>
      </c>
      <c r="R30" s="1">
        <v>90351</v>
      </c>
      <c r="S30" s="1">
        <f>(R30-P30)*E30</f>
        <v>1253</v>
      </c>
      <c r="T30" s="1">
        <v>91549</v>
      </c>
      <c r="U30" s="1">
        <f>(T30-R30)*E30</f>
        <v>1198</v>
      </c>
      <c r="V30" s="1">
        <v>92780</v>
      </c>
      <c r="W30" s="13">
        <f>(V30-T30)*E30</f>
        <v>1231</v>
      </c>
      <c r="X30" s="1">
        <v>93980</v>
      </c>
      <c r="Y30" s="13">
        <f>(X30-V30)*E30</f>
        <v>1200</v>
      </c>
      <c r="Z30" s="1">
        <v>95335</v>
      </c>
      <c r="AA30" s="13">
        <f>(Z30-X30)*E30</f>
        <v>1355</v>
      </c>
      <c r="AB30" s="1">
        <v>96618</v>
      </c>
      <c r="AC30" s="13">
        <f>(AB30-Z30)*E30</f>
        <v>1283</v>
      </c>
      <c r="AD30" s="1">
        <v>97689</v>
      </c>
      <c r="AE30" s="1">
        <f>(AD30-AB30)*E30</f>
        <v>1071</v>
      </c>
    </row>
    <row r="31" spans="1:31" ht="72" customHeight="1">
      <c r="A31" s="28"/>
      <c r="B31" s="20"/>
      <c r="C31" s="21"/>
      <c r="D31" s="23"/>
      <c r="E31" s="18"/>
      <c r="F31" s="1" t="s">
        <v>23</v>
      </c>
      <c r="G31" s="1">
        <v>99805</v>
      </c>
      <c r="H31" s="1">
        <v>2195</v>
      </c>
      <c r="I31" s="1">
        <f>(H31-G31)*E30+100000</f>
        <v>2390</v>
      </c>
      <c r="J31" s="1">
        <v>3779</v>
      </c>
      <c r="K31" s="8">
        <f>(J31-H31)*E30</f>
        <v>1584</v>
      </c>
      <c r="L31" s="8">
        <v>5363</v>
      </c>
      <c r="M31" s="1">
        <f>(L31-J31)*E30</f>
        <v>1584</v>
      </c>
      <c r="N31" s="8">
        <v>7011</v>
      </c>
      <c r="O31" s="1">
        <f>(N31-L31)*E30</f>
        <v>1648</v>
      </c>
      <c r="P31" s="1">
        <v>8514</v>
      </c>
      <c r="Q31" s="1">
        <f>(P31-N31)*E30</f>
        <v>1503</v>
      </c>
      <c r="R31" s="1">
        <v>10097</v>
      </c>
      <c r="S31" s="1">
        <f>(R31-P31)*E30</f>
        <v>1583</v>
      </c>
      <c r="T31" s="1">
        <v>11423</v>
      </c>
      <c r="U31" s="1">
        <f>(T31-R31)*E30</f>
        <v>1326</v>
      </c>
      <c r="V31" s="1">
        <v>12873</v>
      </c>
      <c r="W31" s="13">
        <f>(V31-T31)*E30</f>
        <v>1450</v>
      </c>
      <c r="X31" s="1">
        <v>14249</v>
      </c>
      <c r="Y31" s="13">
        <f>(X31-V31)*E30</f>
        <v>1376</v>
      </c>
      <c r="Z31" s="1">
        <v>15748</v>
      </c>
      <c r="AA31" s="13">
        <f>(Z31-X31)*E30</f>
        <v>1499</v>
      </c>
      <c r="AB31" s="1">
        <v>17404</v>
      </c>
      <c r="AC31" s="13">
        <f>(AB31-Z31)*E30</f>
        <v>1656</v>
      </c>
      <c r="AD31" s="1">
        <v>18530</v>
      </c>
      <c r="AE31" s="1">
        <f>(AD31-AB31)*E30</f>
        <v>1126</v>
      </c>
    </row>
    <row r="32" spans="1:31" ht="15">
      <c r="A32" s="28"/>
      <c r="B32" s="9"/>
      <c r="C32" s="29" t="s">
        <v>18</v>
      </c>
      <c r="D32" s="30"/>
      <c r="E32" s="31"/>
      <c r="F32" s="5" t="s">
        <v>22</v>
      </c>
      <c r="G32" s="6">
        <f>G4+G8+G12+G16+G20+G24+G28+G30</f>
        <v>168944</v>
      </c>
      <c r="H32" s="6"/>
      <c r="I32" s="6">
        <f>I4+I8+I12+I16+I20+I24+I28+I30</f>
        <v>23950</v>
      </c>
      <c r="J32" s="6"/>
      <c r="K32" s="6">
        <f>K4+K6+K8+K10+K12+K14+K16+K18+K20+K22+K24+K26+K28+K30</f>
        <v>19625</v>
      </c>
      <c r="L32" s="6"/>
      <c r="M32" s="6">
        <f aca="true" t="shared" si="0" ref="M32:AE32">M4+M6+M8+M10+M12+M14+M16+M18+M20+M22+M24+M26+M28+M30</f>
        <v>16670</v>
      </c>
      <c r="N32" s="6"/>
      <c r="O32" s="6">
        <f t="shared" si="0"/>
        <v>19775</v>
      </c>
      <c r="P32" s="6"/>
      <c r="Q32" s="6">
        <f t="shared" si="0"/>
        <v>16195</v>
      </c>
      <c r="R32" s="6"/>
      <c r="S32" s="6">
        <f t="shared" si="0"/>
        <v>14030</v>
      </c>
      <c r="T32" s="6"/>
      <c r="U32" s="6">
        <f t="shared" si="0"/>
        <v>14350</v>
      </c>
      <c r="V32" s="6"/>
      <c r="W32" s="14">
        <f t="shared" si="0"/>
        <v>14325</v>
      </c>
      <c r="X32" s="6"/>
      <c r="Y32" s="14">
        <f t="shared" si="0"/>
        <v>16730</v>
      </c>
      <c r="Z32" s="6"/>
      <c r="AA32" s="14">
        <f t="shared" si="0"/>
        <v>20300</v>
      </c>
      <c r="AB32" s="6"/>
      <c r="AC32" s="14">
        <f t="shared" si="0"/>
        <v>17470</v>
      </c>
      <c r="AD32" s="6"/>
      <c r="AE32" s="14">
        <f t="shared" si="0"/>
        <v>14845</v>
      </c>
    </row>
    <row r="33" spans="1:31" ht="15">
      <c r="A33" s="28"/>
      <c r="B33" s="10"/>
      <c r="C33" s="32"/>
      <c r="D33" s="33"/>
      <c r="E33" s="34"/>
      <c r="F33" s="5" t="s">
        <v>23</v>
      </c>
      <c r="G33" s="6">
        <f>G5+G9+G13+G17+G21+G25+G29+G31</f>
        <v>176727</v>
      </c>
      <c r="H33" s="6"/>
      <c r="I33" s="6">
        <f>I5+I9+I13+I17+I21+I25+I29+I31</f>
        <v>22665</v>
      </c>
      <c r="J33" s="6"/>
      <c r="K33" s="6">
        <f>K5+K7+K9+K11+K13+K15+K17+K19+K21+K23+K25+K27+K29+K31</f>
        <v>15865</v>
      </c>
      <c r="L33" s="6"/>
      <c r="M33" s="6">
        <f aca="true" t="shared" si="1" ref="M33:AE33">M5+M7+M9+M11+M13+M15+M17+M19+M21+M23+M25+M27+M29+M31</f>
        <v>18215</v>
      </c>
      <c r="N33" s="6"/>
      <c r="O33" s="6">
        <f t="shared" si="1"/>
        <v>18410</v>
      </c>
      <c r="P33" s="6"/>
      <c r="Q33" s="6">
        <f t="shared" si="1"/>
        <v>15165</v>
      </c>
      <c r="R33" s="6"/>
      <c r="S33" s="6">
        <f t="shared" si="1"/>
        <v>13965</v>
      </c>
      <c r="T33" s="6"/>
      <c r="U33" s="6">
        <f t="shared" si="1"/>
        <v>12645</v>
      </c>
      <c r="V33" s="6"/>
      <c r="W33" s="14">
        <f t="shared" si="1"/>
        <v>12484.999999999996</v>
      </c>
      <c r="X33" s="6"/>
      <c r="Y33" s="14">
        <f t="shared" si="1"/>
        <v>16540.000000000004</v>
      </c>
      <c r="Z33" s="6"/>
      <c r="AA33" s="14">
        <f t="shared" si="1"/>
        <v>17660</v>
      </c>
      <c r="AB33" s="6"/>
      <c r="AC33" s="14">
        <f t="shared" si="1"/>
        <v>18945</v>
      </c>
      <c r="AD33" s="6"/>
      <c r="AE33" s="14">
        <f t="shared" si="1"/>
        <v>13140</v>
      </c>
    </row>
    <row r="34" ht="15">
      <c r="W34" s="15"/>
    </row>
  </sheetData>
  <sheetProtection/>
  <mergeCells count="57">
    <mergeCell ref="L20:L21"/>
    <mergeCell ref="L24:L25"/>
    <mergeCell ref="L4:L5"/>
    <mergeCell ref="L8:L9"/>
    <mergeCell ref="L12:L13"/>
    <mergeCell ref="L16:L17"/>
    <mergeCell ref="A4:A33"/>
    <mergeCell ref="C4:C5"/>
    <mergeCell ref="D4:D5"/>
    <mergeCell ref="E4:E5"/>
    <mergeCell ref="C8:C9"/>
    <mergeCell ref="C32:E33"/>
    <mergeCell ref="C28:E29"/>
    <mergeCell ref="E30:E31"/>
    <mergeCell ref="C16:C17"/>
    <mergeCell ref="E20:E21"/>
    <mergeCell ref="C18:C19"/>
    <mergeCell ref="D18:D19"/>
    <mergeCell ref="E18:E19"/>
    <mergeCell ref="D12:D13"/>
    <mergeCell ref="E12:E13"/>
    <mergeCell ref="C12:C13"/>
    <mergeCell ref="C14:C15"/>
    <mergeCell ref="D14:D15"/>
    <mergeCell ref="E14:E15"/>
    <mergeCell ref="C20:C21"/>
    <mergeCell ref="D20:D21"/>
    <mergeCell ref="D26:D27"/>
    <mergeCell ref="C26:C27"/>
    <mergeCell ref="C22:C23"/>
    <mergeCell ref="D22:D23"/>
    <mergeCell ref="E22:E23"/>
    <mergeCell ref="B28:B29"/>
    <mergeCell ref="C24:C25"/>
    <mergeCell ref="D24:D25"/>
    <mergeCell ref="E24:E25"/>
    <mergeCell ref="E26:E27"/>
    <mergeCell ref="D8:D9"/>
    <mergeCell ref="B30:B31"/>
    <mergeCell ref="B4:B5"/>
    <mergeCell ref="B8:B9"/>
    <mergeCell ref="B12:B13"/>
    <mergeCell ref="B16:B17"/>
    <mergeCell ref="B20:B21"/>
    <mergeCell ref="B24:B25"/>
    <mergeCell ref="C30:C31"/>
    <mergeCell ref="D30:D31"/>
    <mergeCell ref="A1:AA2"/>
    <mergeCell ref="D16:D17"/>
    <mergeCell ref="E16:E17"/>
    <mergeCell ref="C6:C7"/>
    <mergeCell ref="D6:D7"/>
    <mergeCell ref="E6:E7"/>
    <mergeCell ref="C10:C11"/>
    <mergeCell ref="D10:D11"/>
    <mergeCell ref="E10:E11"/>
    <mergeCell ref="E8:E9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2017-01-13T10:58:12Z</cp:lastPrinted>
  <dcterms:created xsi:type="dcterms:W3CDTF">2012-08-08T04:53:43Z</dcterms:created>
  <dcterms:modified xsi:type="dcterms:W3CDTF">2017-01-18T12:09:17Z</dcterms:modified>
  <cp:category/>
  <cp:version/>
  <cp:contentType/>
  <cp:contentStatus/>
</cp:coreProperties>
</file>