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tabRatio="880" activeTab="0"/>
  </bookViews>
  <sheets>
    <sheet name="Викулова, 55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<sst xmlns="http://schemas.openxmlformats.org/spreadsheetml/2006/main" count="23" uniqueCount="23">
  <si>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Адрес:</t>
  </si>
  <si>
    <t>№ п/п</t>
  </si>
  <si>
    <t>Наименование статьи расходов</t>
  </si>
  <si>
    <t>сумма, руб.</t>
  </si>
  <si>
    <t>прочие расходы (сбор и учет платежей, обслуживание орг.техники, кан.товары, связь, услуги банка, другие общехозяйственные расходы)</t>
  </si>
  <si>
    <t>итого:</t>
  </si>
  <si>
    <t>на 1 кв.м</t>
  </si>
  <si>
    <t>Амортизация основных средств</t>
  </si>
  <si>
    <t>Эксплуатация (материалы)</t>
  </si>
  <si>
    <t>Ремонт межпанельных швов</t>
  </si>
  <si>
    <t>Заработная плата с налогами</t>
  </si>
  <si>
    <t>Исп.: Богдашева Л.Г.</t>
  </si>
  <si>
    <t>Викулова 55</t>
  </si>
  <si>
    <t>Благоустройство территории</t>
  </si>
  <si>
    <t xml:space="preserve">Поверка приборов учета </t>
  </si>
  <si>
    <t>Транспортные расходы</t>
  </si>
  <si>
    <t>Расчистка ливневой канализации кровли от снега и наледи</t>
  </si>
  <si>
    <t>Изготовление стендов и табличек на подъезды</t>
  </si>
  <si>
    <t>Измерение электрических параметров.</t>
  </si>
  <si>
    <t>Ремонт ТЕКОН</t>
  </si>
  <si>
    <t>Ремонт преобразователя МФ с заменой электронных плат</t>
  </si>
  <si>
    <t>Настройка электронных плат</t>
  </si>
  <si>
    <t>Расшифровка расходов  за 2015г. АО "Микрорайон Волгоградский"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</si>
</sst>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00_р_._-;\-* #,##0.00000_р_._-;_-* &quot;-&quot;??_р_._-;_-@_-"/>
    <numFmt numFmtId="173" formatCode="0.00000"/>
    <numFmt numFmtId="174" formatCode="0.0000000"/>
    <numFmt numFmtId="175" formatCode="0.000000"/>
    <numFmt numFmtId="176" formatCode="0.0000"/>
    <numFmt numFmtId="177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8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3" fontId="3" fillId="0" borderId="0" xfId="59" applyFont="1" applyAlignment="1">
      <alignment/>
    </xf>
    <xf numFmtId="0" fontId="4" fillId="0" borderId="0" xfId="0" applyFont="1" applyAlignment="1">
      <alignment/>
    </xf>
    <xf numFmtId="43" fontId="5" fillId="0" borderId="0" xfId="59" applyFont="1" applyAlignment="1">
      <alignment/>
    </xf>
    <xf numFmtId="43" fontId="6" fillId="0" borderId="0" xfId="59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3" fontId="6" fillId="0" borderId="10" xfId="59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43" fontId="7" fillId="32" borderId="10" xfId="59" applyFont="1" applyFill="1" applyBorder="1" applyAlignment="1">
      <alignment horizontal="center"/>
    </xf>
    <xf numFmtId="43" fontId="6" fillId="32" borderId="10" xfId="59" applyFont="1" applyFill="1" applyBorder="1" applyAlignment="1">
      <alignment horizontal="center"/>
    </xf>
    <xf numFmtId="43" fontId="6" fillId="0" borderId="10" xfId="59" applyFont="1" applyBorder="1" applyAlignment="1">
      <alignment/>
    </xf>
    <xf numFmtId="43" fontId="3" fillId="32" borderId="10" xfId="59" applyFont="1" applyFill="1" applyBorder="1" applyAlignment="1">
      <alignment horizontal="center"/>
    </xf>
    <xf numFmtId="171" fontId="0" fillId="0" borderId="0" xfId="0" applyNumberFormat="1" applyAlignment="1">
      <alignment/>
    </xf>
    <xf numFmtId="0" fontId="6" fillId="32" borderId="1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1">
      <pane xSplit="3" ySplit="11" topLeftCell="D15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" sqref="A1"/>
    </sheetView>
  </sheetViews>
  <sheetFormatPr defaultColWidth="9.140625" defaultRowHeight="15"/>
  <cols>
    <col min="1" max="1" width="9.28125" style="7" customWidth="1"/>
    <col min="2" max="2" width="39.57421875" style="15" customWidth="1"/>
    <col min="3" max="3" width="28.140625" style="6" customWidth="1"/>
    <col min="4" max="4" width="18.140625" style="7" bestFit="1" customWidth="1"/>
    <col min="5" max="5" width="14.57421875" style="0" bestFit="1" customWidth="1"/>
  </cols>
  <sheetData>
    <row r="1" spans="1:9" ht="18.75">
      <c r="A1" s="1" t="s">
        <v>22</v>
      </c>
      <c r="B1" s="2"/>
      <c r="C1" s="3"/>
      <c r="D1" s="1"/>
      <c r="E1" s="4"/>
      <c r="F1" s="4"/>
      <c r="G1" s="4"/>
      <c r="H1" s="4"/>
      <c r="I1" s="4"/>
    </row>
    <row r="2" spans="1:2" ht="15.75">
      <c r="A2" s="5" t="s">
        <v>0</v>
      </c>
      <c r="B2" s="5" t="s">
        <v>12</v>
      </c>
    </row>
    <row r="3" spans="1:2" ht="15.75">
      <c r="A3" s="5"/>
      <c r="B3" s="5"/>
    </row>
    <row r="4" spans="1:4" ht="15.75">
      <c r="A4" s="8" t="s">
        <v>1</v>
      </c>
      <c r="B4" s="8" t="s">
        <v>2</v>
      </c>
      <c r="C4" s="9" t="s">
        <v>3</v>
      </c>
      <c r="D4" s="8" t="s">
        <v>6</v>
      </c>
    </row>
    <row r="5" spans="1:4" ht="15.75">
      <c r="A5" s="8">
        <v>1</v>
      </c>
      <c r="B5" s="10" t="s">
        <v>10</v>
      </c>
      <c r="C5" s="16">
        <f>1490299.41+6454.05+0.53+1178.77</f>
        <v>1497932.76</v>
      </c>
      <c r="D5" s="18">
        <f>+C5/11733.14/12</f>
        <v>10.638902288730895</v>
      </c>
    </row>
    <row r="6" spans="1:4" ht="15.75">
      <c r="A6" s="8">
        <v>2</v>
      </c>
      <c r="B6" s="10" t="s">
        <v>7</v>
      </c>
      <c r="C6" s="17">
        <f>62588.79+335.43</f>
        <v>62924.22</v>
      </c>
      <c r="D6" s="18">
        <f aca="true" t="shared" si="0" ref="D6:D19">+C6/11733.14/12</f>
        <v>0.4469123354873461</v>
      </c>
    </row>
    <row r="7" spans="1:4" ht="15.75">
      <c r="A7" s="8">
        <v>3</v>
      </c>
      <c r="B7" s="11" t="s">
        <v>13</v>
      </c>
      <c r="C7" s="17">
        <f>3381.22</f>
        <v>3381.22</v>
      </c>
      <c r="D7" s="18">
        <f t="shared" si="0"/>
        <v>0.024014742288367252</v>
      </c>
    </row>
    <row r="8" spans="1:4" ht="30.75">
      <c r="A8" s="8">
        <v>4</v>
      </c>
      <c r="B8" s="11" t="s">
        <v>16</v>
      </c>
      <c r="C8" s="17">
        <f>30000</f>
        <v>30000</v>
      </c>
      <c r="D8" s="18">
        <f t="shared" si="0"/>
        <v>0.2130716926585722</v>
      </c>
    </row>
    <row r="9" spans="1:4" ht="30.75">
      <c r="A9" s="8">
        <v>5</v>
      </c>
      <c r="B9" s="11" t="s">
        <v>18</v>
      </c>
      <c r="C9" s="17">
        <f>44248.67</f>
        <v>44248.67</v>
      </c>
      <c r="D9" s="18">
        <f t="shared" si="0"/>
        <v>0.3142713004930195</v>
      </c>
    </row>
    <row r="10" spans="1:4" ht="15.75">
      <c r="A10" s="8">
        <v>6</v>
      </c>
      <c r="B10" s="11" t="s">
        <v>14</v>
      </c>
      <c r="C10" s="17">
        <f>1948.6+1.48</f>
        <v>1950.08</v>
      </c>
      <c r="D10" s="18">
        <f t="shared" si="0"/>
        <v>0.013850228213987617</v>
      </c>
    </row>
    <row r="11" spans="1:4" ht="15.75">
      <c r="A11" s="8">
        <v>7</v>
      </c>
      <c r="B11" s="11" t="s">
        <v>15</v>
      </c>
      <c r="C11" s="17">
        <f>18677.41+43.46+15.04+40.7</f>
        <v>18776.61</v>
      </c>
      <c r="D11" s="18">
        <f t="shared" si="0"/>
        <v>0.13335880250299578</v>
      </c>
    </row>
    <row r="12" spans="1:4" ht="15.75">
      <c r="A12" s="8">
        <v>8</v>
      </c>
      <c r="B12" s="11" t="s">
        <v>19</v>
      </c>
      <c r="C12" s="17">
        <f>1401.39</f>
        <v>1401.39</v>
      </c>
      <c r="D12" s="18">
        <f t="shared" si="0"/>
        <v>0.009953217979159885</v>
      </c>
    </row>
    <row r="13" spans="1:4" ht="30.75">
      <c r="A13" s="8">
        <v>9</v>
      </c>
      <c r="B13" s="11" t="s">
        <v>17</v>
      </c>
      <c r="C13" s="17">
        <f>13123.22</f>
        <v>13123.22</v>
      </c>
      <c r="D13" s="18">
        <f t="shared" si="0"/>
        <v>0.09320622328436094</v>
      </c>
    </row>
    <row r="14" spans="1:4" ht="30.75">
      <c r="A14" s="8">
        <v>10</v>
      </c>
      <c r="B14" s="11" t="s">
        <v>20</v>
      </c>
      <c r="C14" s="17">
        <f>3540</f>
        <v>3540</v>
      </c>
      <c r="D14" s="18">
        <f t="shared" si="0"/>
        <v>0.025142459733711525</v>
      </c>
    </row>
    <row r="15" spans="1:4" ht="15.75">
      <c r="A15" s="8">
        <v>11</v>
      </c>
      <c r="B15" s="11" t="s">
        <v>21</v>
      </c>
      <c r="C15" s="17">
        <f>1000</f>
        <v>1000</v>
      </c>
      <c r="D15" s="18">
        <f t="shared" si="0"/>
        <v>0.007102389755285741</v>
      </c>
    </row>
    <row r="16" spans="1:4" ht="15.75">
      <c r="A16" s="8">
        <v>12</v>
      </c>
      <c r="B16" s="11" t="s">
        <v>9</v>
      </c>
      <c r="C16" s="17">
        <f>44128.69</f>
        <v>44128.69</v>
      </c>
      <c r="D16" s="18">
        <f t="shared" si="0"/>
        <v>0.31341915577018037</v>
      </c>
    </row>
    <row r="17" spans="1:4" ht="15.75">
      <c r="A17" s="8">
        <v>13</v>
      </c>
      <c r="B17" s="21" t="s">
        <v>8</v>
      </c>
      <c r="C17" s="17">
        <f>50198.82+45.89+271.07+0.01</f>
        <v>50515.79</v>
      </c>
      <c r="D17" s="18">
        <f t="shared" si="0"/>
        <v>0.3587828293761659</v>
      </c>
    </row>
    <row r="18" spans="1:4" ht="75.75">
      <c r="A18" s="8">
        <v>14</v>
      </c>
      <c r="B18" s="11" t="s">
        <v>4</v>
      </c>
      <c r="C18" s="9">
        <f>13214.51+450561.94+0.29+0.59+0.01+0.08+219.06+0.59+62.91+12.14+5.49+2.89+80.39+17.94+6.8+5.93+125.46+1140.14+2.08+39.93+4.15+45.41+186.78+57.18+166.51+23.27</f>
        <v>465982.47000000015</v>
      </c>
      <c r="D18" s="18">
        <f t="shared" si="0"/>
        <v>3.3095891210707458</v>
      </c>
    </row>
    <row r="19" spans="1:9" ht="15.75">
      <c r="A19" s="12"/>
      <c r="B19" s="13" t="s">
        <v>5</v>
      </c>
      <c r="C19" s="19">
        <f>SUM(C5:C18)</f>
        <v>2238905.12</v>
      </c>
      <c r="D19" s="18">
        <f t="shared" si="0"/>
        <v>15.901576787344794</v>
      </c>
      <c r="E19" s="14"/>
      <c r="F19" s="14"/>
      <c r="G19" s="14"/>
      <c r="H19" s="14"/>
      <c r="I19" s="14"/>
    </row>
    <row r="21" ht="15.75">
      <c r="E21" s="20"/>
    </row>
    <row r="22" ht="15.75">
      <c r="B22" s="15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User-01</cp:lastModifiedBy>
  <cp:lastPrinted>2016-03-30T11:08:49Z</cp:lastPrinted>
  <dcterms:created xsi:type="dcterms:W3CDTF">2011-08-17T11:37:09Z</dcterms:created>
  <dcterms:modified xsi:type="dcterms:W3CDTF">2016-03-31T10:40:55Z</dcterms:modified>
  <cp:category/>
  <cp:version/>
  <cp:contentType/>
  <cp:contentStatus/>
</cp:coreProperties>
</file>