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2.8 отчет\"/>
    </mc:Choice>
  </mc:AlternateContent>
  <bookViews>
    <workbookView xWindow="0" yWindow="0" windowWidth="25200" windowHeight="11895"/>
  </bookViews>
  <sheets>
    <sheet name="5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/>
  <c r="D15" i="1"/>
  <c r="D17" i="1"/>
  <c r="D19" i="1"/>
  <c r="D18" i="1" s="1"/>
  <c r="D24" i="1"/>
  <c r="D22" i="1" s="1"/>
  <c r="D28" i="1"/>
  <c r="D27" i="1" s="1"/>
  <c r="D30" i="1"/>
  <c r="D35" i="1"/>
  <c r="D36" i="1"/>
  <c r="D37" i="1"/>
  <c r="D39" i="1"/>
  <c r="D42" i="1"/>
  <c r="D48" i="1"/>
  <c r="D59" i="1"/>
  <c r="D60" i="1"/>
  <c r="D68" i="1"/>
  <c r="D86" i="1" s="1"/>
  <c r="D76" i="1"/>
  <c r="D84" i="1"/>
  <c r="D85" i="1"/>
  <c r="D88" i="1"/>
  <c r="D89" i="1"/>
  <c r="D90" i="1"/>
  <c r="D105" i="1"/>
  <c r="D51" i="1" l="1"/>
  <c r="D47" i="1"/>
  <c r="D49" i="1" s="1"/>
  <c r="D50" i="1" s="1"/>
</calcChain>
</file>

<file path=xl/sharedStrings.xml><?xml version="1.0" encoding="utf-8"?>
<sst xmlns="http://schemas.openxmlformats.org/spreadsheetml/2006/main" count="150" uniqueCount="105">
  <si>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</si>
  <si>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</si>
  <si>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Остаток средств по статье "Дополнительное финансирование по решению собственников", руб.</t>
  </si>
  <si>
    <t xml:space="preserve"> ИП Политов Д.В., монтаж\демонтаж замка и контроллера на дверь</t>
  </si>
  <si>
    <t>Израсходовано средств, руб.</t>
  </si>
  <si>
    <t>Собрано средств по статье "Дополнительное финансирование по решению собственников", руб.</t>
  </si>
  <si>
    <t>Движение денежных средств по статье "Дополнительное финансирование по решению собственников"</t>
  </si>
  <si>
    <t>7. Информация по статье "Дополнительное финансирование по решению собственников"</t>
  </si>
  <si>
    <t>ООО "ОТИС Лифт", д-р №B7TU-1823/1823 от 27.05.2019 ремонт лифта, ИКЦ УралЛифт, д-р №29 от 09.01.19 оценка соответствия лифтов, отработавших срок службы</t>
  </si>
  <si>
    <t>Израсходовано средств на капитальный ремонт, руб.</t>
  </si>
  <si>
    <t>Движение денежных средств по статье "Капитальный ремонт за счет ранее накопленных средств"</t>
  </si>
  <si>
    <t>6. Информация по статье "Капитальный ремонт за счет ранее накопленных средств"</t>
  </si>
  <si>
    <t>Выплачено, руб.</t>
  </si>
  <si>
    <t>Начисленно населению за отчетный период, руб</t>
  </si>
  <si>
    <t>Движение денежных средств по статье "Консьерж. Старшие по домам (подъездам)"</t>
  </si>
  <si>
    <t>5. Информация по статье "Консьерж. Старшие по домам (подъездам)"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</si>
  <si>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</si>
  <si>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</si>
  <si>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</si>
  <si>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</si>
  <si>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</si>
  <si>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ООО "Лиз-Инвест" дог.№13/19 от 15.07.2019. Ремонт кровли.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</si>
  <si>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</si>
  <si>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</si>
  <si>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</si>
  <si>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</si>
  <si>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Движение денежных средств по статье "Капитальный ремонт"</t>
  </si>
  <si>
    <t>3. Информация по статье "Капитальный ремонт"(спец.счет 40705810216540001991)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</si>
  <si>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</si>
  <si>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</si>
  <si>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</si>
  <si>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</si>
  <si>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</si>
  <si>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</si>
  <si>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</si>
  <si>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</si>
  <si>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</si>
  <si>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</si>
  <si>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</si>
  <si>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</si>
  <si>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</si>
  <si>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</si>
  <si>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</si>
  <si>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</si>
  <si>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</si>
  <si>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</si>
  <si>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</si>
  <si>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</si>
  <si>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</si>
  <si>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</si>
  <si>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</si>
  <si>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</si>
  <si>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</si>
  <si>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</si>
  <si>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</si>
  <si>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</si>
  <si>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</si>
  <si>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</si>
  <si>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</si>
  <si>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</si>
  <si>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</si>
  <si>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</si>
  <si>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</si>
  <si>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</si>
  <si>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</si>
  <si>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</si>
  <si>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</si>
  <si>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</si>
  <si>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</si>
  <si>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</si>
  <si>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</si>
  <si>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</si>
  <si>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</si>
  <si>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</si>
  <si>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</si>
  <si>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</si>
  <si>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№0602/19 от 01.02.19</t>
  </si>
  <si>
    <t>Расчистка территории спец.техникой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</si>
  <si>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</si>
  <si>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</si>
  <si>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</si>
  <si>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</si>
  <si>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Работы по содержанию земельного участка (в.т.ч. клининговые услуги)</t>
  </si>
  <si>
    <t>Ремонт, герметизация межпанельных швов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</si>
  <si>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</si>
  <si>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</si>
  <si>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</si>
  <si>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</si>
  <si>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</si>
  <si>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</si>
  <si>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</si>
  <si>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</si>
  <si>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</si>
  <si>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</si>
  <si>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</si>
  <si>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</si>
  <si>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2019 год</t>
  </si>
  <si>
    <t>Примечание</t>
  </si>
  <si>
    <t>Период</t>
  </si>
  <si>
    <t>1. Информация по статье "Содержание жилья"</t>
  </si>
  <si>
    <t>Полезная площадь МКД - 11678,0 м2, в т.ч. площадь жилых помещений - 11613,9 м2, площадь нежилых помещений - 64,10 м2</t>
  </si>
  <si>
    <t>по адресу: Свердловская область, г. Екатеринбург,  ул. Викулова д.№55</t>
  </si>
  <si>
    <t>Отчет об исполнении управляющей организацией договора управления многоквартирным домом за 2019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</si>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</sst>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left" wrapText="1"/>
    </xf>
    <xf numFmtId="3" fontId="11" fillId="2" borderId="1" xfId="0" applyNumberFormat="1" applyFont="1" applyFill="1" applyBorder="1"/>
    <xf numFmtId="0" fontId="12" fillId="0" borderId="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8" fillId="0" borderId="3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zoomScale="98" zoomScaleNormal="98" workbookViewId="0">
      <pane ySplit="7" topLeftCell="A79" activePane="bottomLeft" state="frozen"/>
      <selection activeCell="B7" sqref="B7"/>
      <selection pane="bottomLeft" sqref="A1:C1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3" customWidth="1"/>
    <col min="4" max="4" width="12.140625" style="2" customWidth="1"/>
    <col min="5" max="5" width="6" style="1" customWidth="1"/>
    <col min="6" max="16384" width="9.140625" style="1"/>
  </cols>
  <sheetData>
    <row r="1" spans="1:4" x14ac:dyDescent="0.25">
      <c r="A1" s="49" t="s">
        <v>104</v>
      </c>
      <c r="B1" s="49"/>
      <c r="C1" s="49"/>
    </row>
    <row r="2" spans="1:4" ht="15" customHeight="1" x14ac:dyDescent="0.25">
      <c r="A2" s="50" t="s">
        <v>103</v>
      </c>
      <c r="B2" s="50"/>
      <c r="C2" s="50"/>
    </row>
    <row r="3" spans="1:4" ht="15.75" customHeight="1" x14ac:dyDescent="0.25">
      <c r="A3" s="49" t="s">
        <v>102</v>
      </c>
      <c r="B3" s="49"/>
      <c r="C3" s="49"/>
    </row>
    <row r="4" spans="1:4" ht="15" customHeight="1" x14ac:dyDescent="0.25">
      <c r="A4" s="48" t="s">
        <v>101</v>
      </c>
      <c r="B4" s="48"/>
      <c r="C4" s="48"/>
    </row>
    <row r="5" spans="1:4" ht="15" customHeight="1" x14ac:dyDescent="0.25">
      <c r="A5" s="47" t="s">
        <v>100</v>
      </c>
      <c r="B5" s="47"/>
      <c r="C5" s="47"/>
    </row>
    <row r="6" spans="1:4" ht="15" customHeight="1" x14ac:dyDescent="0.25">
      <c r="A6" s="19" t="s">
        <v>99</v>
      </c>
      <c r="B6" s="19"/>
      <c r="C6" s="19"/>
      <c r="D6" s="46"/>
    </row>
    <row r="7" spans="1:4" x14ac:dyDescent="0.25">
      <c r="A7" s="38" t="s">
        <v>98</v>
      </c>
      <c r="B7" s="45"/>
      <c r="C7" s="37" t="s">
        <v>97</v>
      </c>
      <c r="D7" s="44" t="s">
        <v>96</v>
      </c>
    </row>
    <row r="8" spans="1:4" x14ac:dyDescent="0.25">
      <c r="A8" s="32" t="s">
        <v>95</v>
      </c>
      <c r="B8" s="28" t="s">
        <v>94</v>
      </c>
      <c r="C8" s="28"/>
      <c r="D8" s="27">
        <v>3592319.64</v>
      </c>
    </row>
    <row r="9" spans="1:4" x14ac:dyDescent="0.25">
      <c r="A9" s="32"/>
      <c r="B9" s="28" t="s">
        <v>90</v>
      </c>
      <c r="C9" s="28"/>
      <c r="D9" s="27">
        <v>588131.68000000005</v>
      </c>
    </row>
    <row r="10" spans="1:4" s="36" customFormat="1" x14ac:dyDescent="0.25">
      <c r="A10" s="32"/>
      <c r="B10" s="40" t="s">
        <v>89</v>
      </c>
      <c r="C10" s="40"/>
      <c r="D10" s="5">
        <f>SUM(D8:D9)</f>
        <v>4180451.3200000003</v>
      </c>
    </row>
    <row r="11" spans="1:4" s="36" customFormat="1" x14ac:dyDescent="0.25">
      <c r="A11" s="32"/>
      <c r="B11" s="40" t="s">
        <v>53</v>
      </c>
      <c r="C11" s="40"/>
      <c r="D11" s="5">
        <v>23700</v>
      </c>
    </row>
    <row r="12" spans="1:4" s="36" customFormat="1" x14ac:dyDescent="0.25">
      <c r="A12" s="39" t="s">
        <v>93</v>
      </c>
      <c r="B12" s="38"/>
      <c r="C12" s="37"/>
      <c r="D12" s="5">
        <f>D10+D11</f>
        <v>4204151.32</v>
      </c>
    </row>
    <row r="13" spans="1:4" x14ac:dyDescent="0.25">
      <c r="A13" s="32" t="s">
        <v>92</v>
      </c>
      <c r="B13" s="28" t="s">
        <v>91</v>
      </c>
      <c r="C13" s="28"/>
      <c r="D13" s="27">
        <v>3573069.39</v>
      </c>
    </row>
    <row r="14" spans="1:4" x14ac:dyDescent="0.25">
      <c r="A14" s="32"/>
      <c r="B14" s="28" t="s">
        <v>90</v>
      </c>
      <c r="C14" s="28"/>
      <c r="D14" s="27">
        <v>576893.93999999994</v>
      </c>
    </row>
    <row r="15" spans="1:4" s="36" customFormat="1" x14ac:dyDescent="0.25">
      <c r="A15" s="32"/>
      <c r="B15" s="40" t="s">
        <v>89</v>
      </c>
      <c r="C15" s="40"/>
      <c r="D15" s="5">
        <f>SUM(D13:D14)</f>
        <v>4149963.33</v>
      </c>
    </row>
    <row r="16" spans="1:4" s="36" customFormat="1" x14ac:dyDescent="0.25">
      <c r="A16" s="32"/>
      <c r="B16" s="40" t="s">
        <v>53</v>
      </c>
      <c r="C16" s="40"/>
      <c r="D16" s="27">
        <v>23830.27</v>
      </c>
    </row>
    <row r="17" spans="1:4" s="36" customFormat="1" x14ac:dyDescent="0.25">
      <c r="A17" s="39" t="s">
        <v>88</v>
      </c>
      <c r="B17" s="38"/>
      <c r="C17" s="37"/>
      <c r="D17" s="5">
        <f>D15+D16</f>
        <v>4173793.6</v>
      </c>
    </row>
    <row r="18" spans="1:4" s="36" customFormat="1" ht="28.5" customHeight="1" x14ac:dyDescent="0.25">
      <c r="A18" s="32" t="s">
        <v>87</v>
      </c>
      <c r="B18" s="42" t="s">
        <v>86</v>
      </c>
      <c r="C18" s="41"/>
      <c r="D18" s="5">
        <f>SUM(D19:D21)</f>
        <v>310196.09000000003</v>
      </c>
    </row>
    <row r="19" spans="1:4" ht="30" x14ac:dyDescent="0.25">
      <c r="A19" s="32"/>
      <c r="B19" s="28" t="s">
        <v>85</v>
      </c>
      <c r="C19" s="43" t="s">
        <v>84</v>
      </c>
      <c r="D19" s="27">
        <f>119123.3-D20</f>
        <v>112923.3</v>
      </c>
    </row>
    <row r="20" spans="1:4" x14ac:dyDescent="0.25">
      <c r="A20" s="32"/>
      <c r="B20" s="28" t="s">
        <v>83</v>
      </c>
      <c r="C20" s="43"/>
      <c r="D20" s="27">
        <v>6200</v>
      </c>
    </row>
    <row r="21" spans="1:4" x14ac:dyDescent="0.25">
      <c r="A21" s="32"/>
      <c r="B21" s="28" t="s">
        <v>59</v>
      </c>
      <c r="C21" s="43"/>
      <c r="D21" s="27">
        <v>191072.79</v>
      </c>
    </row>
    <row r="22" spans="1:4" s="36" customFormat="1" ht="21" customHeight="1" x14ac:dyDescent="0.25">
      <c r="A22" s="32"/>
      <c r="B22" s="42" t="s">
        <v>82</v>
      </c>
      <c r="C22" s="41"/>
      <c r="D22" s="5">
        <f>SUM(D23:D26)</f>
        <v>1004611.31</v>
      </c>
    </row>
    <row r="23" spans="1:4" ht="30.75" customHeight="1" x14ac:dyDescent="0.25">
      <c r="A23" s="32"/>
      <c r="B23" s="28" t="s">
        <v>81</v>
      </c>
      <c r="C23" s="43" t="s">
        <v>80</v>
      </c>
      <c r="D23" s="27">
        <v>1204.58</v>
      </c>
    </row>
    <row r="24" spans="1:4" ht="30" x14ac:dyDescent="0.25">
      <c r="A24" s="32"/>
      <c r="B24" s="28" t="s">
        <v>79</v>
      </c>
      <c r="C24" s="43" t="s">
        <v>78</v>
      </c>
      <c r="D24" s="27">
        <f>926335.06+17829.45</f>
        <v>944164.51</v>
      </c>
    </row>
    <row r="25" spans="1:4" x14ac:dyDescent="0.25">
      <c r="A25" s="32"/>
      <c r="B25" s="28" t="s">
        <v>77</v>
      </c>
      <c r="C25" s="43" t="s">
        <v>76</v>
      </c>
      <c r="D25" s="27">
        <v>8806.0300000000007</v>
      </c>
    </row>
    <row r="26" spans="1:4" x14ac:dyDescent="0.25">
      <c r="A26" s="32"/>
      <c r="B26" s="28" t="s">
        <v>59</v>
      </c>
      <c r="C26" s="43"/>
      <c r="D26" s="27">
        <v>50436.19</v>
      </c>
    </row>
    <row r="27" spans="1:4" s="36" customFormat="1" x14ac:dyDescent="0.25">
      <c r="A27" s="32"/>
      <c r="B27" s="42" t="s">
        <v>75</v>
      </c>
      <c r="C27" s="41"/>
      <c r="D27" s="5">
        <f>SUM(D28:D29)</f>
        <v>1149008.2400000002</v>
      </c>
    </row>
    <row r="28" spans="1:4" x14ac:dyDescent="0.25">
      <c r="A28" s="32"/>
      <c r="B28" s="28" t="s">
        <v>74</v>
      </c>
      <c r="C28" s="43"/>
      <c r="D28" s="27">
        <f>D9</f>
        <v>588131.68000000005</v>
      </c>
    </row>
    <row r="29" spans="1:4" x14ac:dyDescent="0.25">
      <c r="A29" s="32"/>
      <c r="B29" s="28" t="s">
        <v>59</v>
      </c>
      <c r="C29" s="43"/>
      <c r="D29" s="27">
        <v>560876.56000000006</v>
      </c>
    </row>
    <row r="30" spans="1:4" s="36" customFormat="1" x14ac:dyDescent="0.25">
      <c r="A30" s="32"/>
      <c r="B30" s="42" t="s">
        <v>73</v>
      </c>
      <c r="C30" s="41"/>
      <c r="D30" s="5">
        <f>SUM(D31:D34)</f>
        <v>388308.92999999993</v>
      </c>
    </row>
    <row r="31" spans="1:4" x14ac:dyDescent="0.25">
      <c r="A31" s="32"/>
      <c r="B31" s="28" t="s">
        <v>72</v>
      </c>
      <c r="C31" s="43" t="s">
        <v>71</v>
      </c>
      <c r="D31" s="27">
        <v>294061.05</v>
      </c>
    </row>
    <row r="32" spans="1:4" x14ac:dyDescent="0.25">
      <c r="A32" s="32"/>
      <c r="B32" s="28" t="s">
        <v>70</v>
      </c>
      <c r="C32" s="43" t="s">
        <v>69</v>
      </c>
      <c r="D32" s="27">
        <v>7952</v>
      </c>
    </row>
    <row r="33" spans="1:4" ht="45" x14ac:dyDescent="0.25">
      <c r="A33" s="32"/>
      <c r="B33" s="28" t="s">
        <v>68</v>
      </c>
      <c r="C33" s="43" t="s">
        <v>67</v>
      </c>
      <c r="D33" s="27">
        <v>1777.98</v>
      </c>
    </row>
    <row r="34" spans="1:4" x14ac:dyDescent="0.25">
      <c r="A34" s="32"/>
      <c r="B34" s="28" t="s">
        <v>59</v>
      </c>
      <c r="C34" s="43"/>
      <c r="D34" s="27">
        <v>84517.9</v>
      </c>
    </row>
    <row r="35" spans="1:4" s="36" customFormat="1" x14ac:dyDescent="0.25">
      <c r="A35" s="32"/>
      <c r="B35" s="42" t="s">
        <v>66</v>
      </c>
      <c r="C35" s="41"/>
      <c r="D35" s="5">
        <f>D36</f>
        <v>119291.31</v>
      </c>
    </row>
    <row r="36" spans="1:4" x14ac:dyDescent="0.25">
      <c r="A36" s="32"/>
      <c r="B36" s="28" t="s">
        <v>65</v>
      </c>
      <c r="C36" s="43" t="s">
        <v>64</v>
      </c>
      <c r="D36" s="27">
        <f>116549.76+2741.55</f>
        <v>119291.31</v>
      </c>
    </row>
    <row r="37" spans="1:4" s="36" customFormat="1" ht="21" customHeight="1" x14ac:dyDescent="0.25">
      <c r="A37" s="32"/>
      <c r="B37" s="42" t="s">
        <v>63</v>
      </c>
      <c r="C37" s="41"/>
      <c r="D37" s="5">
        <f>D38</f>
        <v>167859.73</v>
      </c>
    </row>
    <row r="38" spans="1:4" x14ac:dyDescent="0.25">
      <c r="A38" s="32"/>
      <c r="B38" s="28" t="s">
        <v>59</v>
      </c>
      <c r="C38" s="28"/>
      <c r="D38" s="27">
        <v>167859.73</v>
      </c>
    </row>
    <row r="39" spans="1:4" s="36" customFormat="1" x14ac:dyDescent="0.25">
      <c r="A39" s="32"/>
      <c r="B39" s="42" t="s">
        <v>62</v>
      </c>
      <c r="C39" s="41"/>
      <c r="D39" s="5">
        <f>SUM(D40:D41)</f>
        <v>178812.22</v>
      </c>
    </row>
    <row r="40" spans="1:4" x14ac:dyDescent="0.25">
      <c r="A40" s="32"/>
      <c r="B40" s="28" t="s">
        <v>61</v>
      </c>
      <c r="C40" s="28"/>
      <c r="D40" s="27">
        <v>50249.49</v>
      </c>
    </row>
    <row r="41" spans="1:4" x14ac:dyDescent="0.25">
      <c r="A41" s="32"/>
      <c r="B41" s="28" t="s">
        <v>59</v>
      </c>
      <c r="C41" s="28"/>
      <c r="D41" s="27">
        <v>128562.73</v>
      </c>
    </row>
    <row r="42" spans="1:4" s="36" customFormat="1" x14ac:dyDescent="0.25">
      <c r="A42" s="32"/>
      <c r="B42" s="42" t="s">
        <v>60</v>
      </c>
      <c r="C42" s="41"/>
      <c r="D42" s="5">
        <f>SUM(D43:D46)</f>
        <v>847417.49</v>
      </c>
    </row>
    <row r="43" spans="1:4" x14ac:dyDescent="0.25">
      <c r="A43" s="32"/>
      <c r="B43" s="28" t="s">
        <v>59</v>
      </c>
      <c r="C43" s="28"/>
      <c r="D43" s="27">
        <v>570096.34</v>
      </c>
    </row>
    <row r="44" spans="1:4" x14ac:dyDescent="0.25">
      <c r="A44" s="32"/>
      <c r="B44" s="28" t="s">
        <v>58</v>
      </c>
      <c r="C44" s="28"/>
      <c r="D44" s="27">
        <v>51349.04</v>
      </c>
    </row>
    <row r="45" spans="1:4" x14ac:dyDescent="0.25">
      <c r="A45" s="32"/>
      <c r="B45" s="28" t="s">
        <v>57</v>
      </c>
      <c r="C45" s="28"/>
      <c r="D45" s="27">
        <v>4112.46</v>
      </c>
    </row>
    <row r="46" spans="1:4" ht="30" x14ac:dyDescent="0.25">
      <c r="A46" s="32"/>
      <c r="B46" s="28" t="s">
        <v>56</v>
      </c>
      <c r="C46" s="28" t="s">
        <v>55</v>
      </c>
      <c r="D46" s="27">
        <v>221859.65</v>
      </c>
    </row>
    <row r="47" spans="1:4" s="36" customFormat="1" x14ac:dyDescent="0.25">
      <c r="A47" s="32"/>
      <c r="B47" s="40" t="s">
        <v>54</v>
      </c>
      <c r="C47" s="28"/>
      <c r="D47" s="5">
        <f>D18+D22+D27+D30+D35+D37+D39+D42</f>
        <v>4165505.3200000003</v>
      </c>
    </row>
    <row r="48" spans="1:4" s="36" customFormat="1" x14ac:dyDescent="0.25">
      <c r="A48" s="32"/>
      <c r="B48" s="40" t="s">
        <v>53</v>
      </c>
      <c r="C48" s="28" t="s">
        <v>52</v>
      </c>
      <c r="D48" s="5">
        <f>D11</f>
        <v>23700</v>
      </c>
    </row>
    <row r="49" spans="1:5" s="36" customFormat="1" ht="15" customHeight="1" x14ac:dyDescent="0.25">
      <c r="A49" s="39" t="s">
        <v>51</v>
      </c>
      <c r="B49" s="38"/>
      <c r="C49" s="37"/>
      <c r="D49" s="5">
        <f>D47+D48</f>
        <v>4189205.3200000003</v>
      </c>
    </row>
    <row r="50" spans="1:5" ht="15" hidden="1" customHeight="1" x14ac:dyDescent="0.25">
      <c r="A50" s="7" t="s">
        <v>50</v>
      </c>
      <c r="B50" s="35"/>
      <c r="C50" s="34"/>
      <c r="D50" s="24">
        <f>D12-D49</f>
        <v>14946</v>
      </c>
      <c r="E50" s="2"/>
    </row>
    <row r="51" spans="1:5" ht="15" hidden="1" customHeight="1" x14ac:dyDescent="0.25">
      <c r="A51" s="7" t="s">
        <v>49</v>
      </c>
      <c r="B51" s="35"/>
      <c r="C51" s="34"/>
      <c r="D51" s="24">
        <f>D17-D49</f>
        <v>-15411.720000000205</v>
      </c>
    </row>
    <row r="52" spans="1:5" ht="15.75" x14ac:dyDescent="0.25">
      <c r="A52" s="19" t="s">
        <v>48</v>
      </c>
      <c r="B52" s="19"/>
      <c r="C52" s="19"/>
      <c r="D52" s="33"/>
    </row>
    <row r="53" spans="1:5" x14ac:dyDescent="0.25">
      <c r="A53" s="32" t="s">
        <v>47</v>
      </c>
      <c r="B53" s="28" t="s">
        <v>41</v>
      </c>
      <c r="C53" s="30" t="s">
        <v>40</v>
      </c>
      <c r="D53" s="27">
        <v>1188589.79</v>
      </c>
    </row>
    <row r="54" spans="1:5" x14ac:dyDescent="0.25">
      <c r="A54" s="32"/>
      <c r="B54" s="28" t="s">
        <v>39</v>
      </c>
      <c r="C54" s="31"/>
      <c r="D54" s="27">
        <v>310981.68</v>
      </c>
    </row>
    <row r="55" spans="1:5" x14ac:dyDescent="0.25">
      <c r="A55" s="32"/>
      <c r="B55" s="28" t="s">
        <v>38</v>
      </c>
      <c r="C55" s="29"/>
      <c r="D55" s="27">
        <v>3416581.99</v>
      </c>
    </row>
    <row r="56" spans="1:5" x14ac:dyDescent="0.25">
      <c r="A56" s="32"/>
      <c r="B56" s="28" t="s">
        <v>37</v>
      </c>
      <c r="C56" s="30" t="s">
        <v>36</v>
      </c>
      <c r="D56" s="27">
        <v>531212.4</v>
      </c>
    </row>
    <row r="57" spans="1:5" x14ac:dyDescent="0.25">
      <c r="A57" s="32"/>
      <c r="B57" s="28" t="s">
        <v>35</v>
      </c>
      <c r="C57" s="29"/>
      <c r="D57" s="27">
        <v>527067.12</v>
      </c>
    </row>
    <row r="58" spans="1:5" x14ac:dyDescent="0.25">
      <c r="A58" s="32"/>
      <c r="B58" s="28" t="s">
        <v>34</v>
      </c>
      <c r="C58" s="15" t="s">
        <v>33</v>
      </c>
      <c r="D58" s="27">
        <v>1257098.05</v>
      </c>
    </row>
    <row r="59" spans="1:5" x14ac:dyDescent="0.25">
      <c r="A59" s="32"/>
      <c r="B59" s="28" t="s">
        <v>32</v>
      </c>
      <c r="C59" s="15" t="s">
        <v>31</v>
      </c>
      <c r="D59" s="27">
        <f>D75</f>
        <v>541985.18999999994</v>
      </c>
    </row>
    <row r="60" spans="1:5" x14ac:dyDescent="0.25">
      <c r="A60" s="32"/>
      <c r="B60" s="26" t="s">
        <v>46</v>
      </c>
      <c r="C60" s="25"/>
      <c r="D60" s="5">
        <f>SUM(D53:D59)</f>
        <v>7773516.2200000007</v>
      </c>
      <c r="E60" s="2"/>
    </row>
    <row r="61" spans="1:5" x14ac:dyDescent="0.25">
      <c r="A61" s="32" t="s">
        <v>45</v>
      </c>
      <c r="B61" s="28" t="s">
        <v>41</v>
      </c>
      <c r="C61" s="30" t="s">
        <v>40</v>
      </c>
      <c r="D61" s="27">
        <v>1237435.8799999999</v>
      </c>
    </row>
    <row r="62" spans="1:5" x14ac:dyDescent="0.25">
      <c r="A62" s="32"/>
      <c r="B62" s="28" t="s">
        <v>39</v>
      </c>
      <c r="C62" s="31"/>
      <c r="D62" s="27">
        <v>324297.13</v>
      </c>
    </row>
    <row r="63" spans="1:5" x14ac:dyDescent="0.25">
      <c r="A63" s="32"/>
      <c r="B63" s="28" t="s">
        <v>38</v>
      </c>
      <c r="C63" s="29"/>
      <c r="D63" s="27">
        <v>3465414.95</v>
      </c>
    </row>
    <row r="64" spans="1:5" x14ac:dyDescent="0.25">
      <c r="A64" s="32"/>
      <c r="B64" s="28" t="s">
        <v>37</v>
      </c>
      <c r="C64" s="30" t="s">
        <v>36</v>
      </c>
      <c r="D64" s="27">
        <v>549167.87</v>
      </c>
    </row>
    <row r="65" spans="1:4" x14ac:dyDescent="0.25">
      <c r="A65" s="32"/>
      <c r="B65" s="28" t="s">
        <v>35</v>
      </c>
      <c r="C65" s="29"/>
      <c r="D65" s="27">
        <v>542367.47</v>
      </c>
    </row>
    <row r="66" spans="1:4" x14ac:dyDescent="0.25">
      <c r="A66" s="32"/>
      <c r="B66" s="28" t="s">
        <v>34</v>
      </c>
      <c r="C66" s="15" t="s">
        <v>33</v>
      </c>
      <c r="D66" s="27">
        <v>1194836.96</v>
      </c>
    </row>
    <row r="67" spans="1:4" x14ac:dyDescent="0.25">
      <c r="A67" s="32"/>
      <c r="B67" s="28" t="s">
        <v>32</v>
      </c>
      <c r="C67" s="15" t="s">
        <v>31</v>
      </c>
      <c r="D67" s="27">
        <v>610133.07999999996</v>
      </c>
    </row>
    <row r="68" spans="1:4" x14ac:dyDescent="0.25">
      <c r="A68" s="32"/>
      <c r="B68" s="26" t="s">
        <v>44</v>
      </c>
      <c r="C68" s="25"/>
      <c r="D68" s="5">
        <f>SUM(D61:D67)</f>
        <v>7923653.3399999999</v>
      </c>
    </row>
    <row r="69" spans="1:4" x14ac:dyDescent="0.25">
      <c r="A69" s="22" t="s">
        <v>43</v>
      </c>
      <c r="B69" s="28" t="s">
        <v>41</v>
      </c>
      <c r="C69" s="30" t="s">
        <v>40</v>
      </c>
      <c r="D69" s="27">
        <v>1523937.09</v>
      </c>
    </row>
    <row r="70" spans="1:4" x14ac:dyDescent="0.25">
      <c r="A70" s="22"/>
      <c r="B70" s="28" t="s">
        <v>39</v>
      </c>
      <c r="C70" s="31"/>
      <c r="D70" s="27">
        <v>372480.78</v>
      </c>
    </row>
    <row r="71" spans="1:4" x14ac:dyDescent="0.25">
      <c r="A71" s="22"/>
      <c r="B71" s="28" t="s">
        <v>38</v>
      </c>
      <c r="C71" s="29"/>
      <c r="D71" s="27">
        <v>3435462.1</v>
      </c>
    </row>
    <row r="72" spans="1:4" x14ac:dyDescent="0.25">
      <c r="A72" s="22"/>
      <c r="B72" s="28" t="s">
        <v>37</v>
      </c>
      <c r="C72" s="30" t="s">
        <v>36</v>
      </c>
      <c r="D72" s="27">
        <v>604965.16</v>
      </c>
    </row>
    <row r="73" spans="1:4" x14ac:dyDescent="0.25">
      <c r="A73" s="22"/>
      <c r="B73" s="28" t="s">
        <v>35</v>
      </c>
      <c r="C73" s="29"/>
      <c r="D73" s="27">
        <v>659586.27</v>
      </c>
    </row>
    <row r="74" spans="1:4" x14ac:dyDescent="0.25">
      <c r="A74" s="22"/>
      <c r="B74" s="28" t="s">
        <v>34</v>
      </c>
      <c r="C74" s="15" t="s">
        <v>33</v>
      </c>
      <c r="D74" s="27">
        <v>1103616.05</v>
      </c>
    </row>
    <row r="75" spans="1:4" x14ac:dyDescent="0.25">
      <c r="A75" s="22"/>
      <c r="B75" s="28" t="s">
        <v>32</v>
      </c>
      <c r="C75" s="15" t="s">
        <v>31</v>
      </c>
      <c r="D75" s="27">
        <v>541985.18999999994</v>
      </c>
    </row>
    <row r="76" spans="1:4" x14ac:dyDescent="0.25">
      <c r="A76" s="22"/>
      <c r="B76" s="26" t="s">
        <v>30</v>
      </c>
      <c r="C76" s="25"/>
      <c r="D76" s="5">
        <f>SUM(D69:D75)</f>
        <v>8242032.6400000006</v>
      </c>
    </row>
    <row r="77" spans="1:4" x14ac:dyDescent="0.25">
      <c r="A77" s="22" t="s">
        <v>42</v>
      </c>
      <c r="B77" s="28" t="s">
        <v>41</v>
      </c>
      <c r="C77" s="30" t="s">
        <v>40</v>
      </c>
      <c r="D77" s="27">
        <v>1523937.09</v>
      </c>
    </row>
    <row r="78" spans="1:4" x14ac:dyDescent="0.25">
      <c r="A78" s="22"/>
      <c r="B78" s="28" t="s">
        <v>39</v>
      </c>
      <c r="C78" s="31"/>
      <c r="D78" s="27">
        <v>372480.78</v>
      </c>
    </row>
    <row r="79" spans="1:4" x14ac:dyDescent="0.25">
      <c r="A79" s="22"/>
      <c r="B79" s="28" t="s">
        <v>38</v>
      </c>
      <c r="C79" s="29"/>
      <c r="D79" s="27">
        <v>3435462.1</v>
      </c>
    </row>
    <row r="80" spans="1:4" x14ac:dyDescent="0.25">
      <c r="A80" s="22"/>
      <c r="B80" s="28" t="s">
        <v>37</v>
      </c>
      <c r="C80" s="30" t="s">
        <v>36</v>
      </c>
      <c r="D80" s="27">
        <v>604965.16</v>
      </c>
    </row>
    <row r="81" spans="1:6" x14ac:dyDescent="0.25">
      <c r="A81" s="22"/>
      <c r="B81" s="28" t="s">
        <v>35</v>
      </c>
      <c r="C81" s="29"/>
      <c r="D81" s="27">
        <v>659586.27</v>
      </c>
    </row>
    <row r="82" spans="1:6" x14ac:dyDescent="0.25">
      <c r="A82" s="22"/>
      <c r="B82" s="28" t="s">
        <v>34</v>
      </c>
      <c r="C82" s="15" t="s">
        <v>33</v>
      </c>
      <c r="D82" s="27">
        <v>1103616.05</v>
      </c>
    </row>
    <row r="83" spans="1:6" x14ac:dyDescent="0.25">
      <c r="A83" s="22"/>
      <c r="B83" s="28" t="s">
        <v>32</v>
      </c>
      <c r="C83" s="15" t="s">
        <v>31</v>
      </c>
      <c r="D83" s="27">
        <v>541985.18999999994</v>
      </c>
    </row>
    <row r="84" spans="1:6" x14ac:dyDescent="0.25">
      <c r="A84" s="22"/>
      <c r="B84" s="26" t="s">
        <v>30</v>
      </c>
      <c r="C84" s="25"/>
      <c r="D84" s="5">
        <f>SUM(D77:D83)</f>
        <v>8242032.6400000006</v>
      </c>
    </row>
    <row r="85" spans="1:6" x14ac:dyDescent="0.25">
      <c r="A85" s="7" t="s">
        <v>29</v>
      </c>
      <c r="B85" s="7"/>
      <c r="C85" s="12"/>
      <c r="D85" s="24">
        <f>D60-D76</f>
        <v>-468516.41999999993</v>
      </c>
    </row>
    <row r="86" spans="1:6" x14ac:dyDescent="0.25">
      <c r="A86" s="7" t="s">
        <v>28</v>
      </c>
      <c r="B86" s="7"/>
      <c r="C86" s="12"/>
      <c r="D86" s="24">
        <f>D68-D76</f>
        <v>-318379.30000000075</v>
      </c>
    </row>
    <row r="87" spans="1:6" ht="15.75" x14ac:dyDescent="0.25">
      <c r="A87" s="19" t="s">
        <v>27</v>
      </c>
      <c r="B87" s="19"/>
      <c r="C87" s="18"/>
    </row>
    <row r="88" spans="1:6" x14ac:dyDescent="0.25">
      <c r="A88" s="22" t="s">
        <v>26</v>
      </c>
      <c r="B88" s="13" t="s">
        <v>13</v>
      </c>
      <c r="C88" s="12"/>
      <c r="D88" s="5">
        <f>7199.76+1302753.84</f>
        <v>1309953.6000000001</v>
      </c>
    </row>
    <row r="89" spans="1:6" ht="17.25" customHeight="1" x14ac:dyDescent="0.25">
      <c r="A89" s="22"/>
      <c r="B89" s="13" t="s">
        <v>25</v>
      </c>
      <c r="C89" s="12"/>
      <c r="D89" s="5">
        <f>1262581.33+6600</f>
        <v>1269181.33</v>
      </c>
    </row>
    <row r="90" spans="1:6" ht="30" x14ac:dyDescent="0.25">
      <c r="A90" s="22"/>
      <c r="B90" s="23" t="s">
        <v>24</v>
      </c>
      <c r="C90" s="12"/>
      <c r="D90" s="5">
        <f>D88-D89</f>
        <v>40772.270000000019</v>
      </c>
    </row>
    <row r="91" spans="1:6" ht="17.25" customHeight="1" x14ac:dyDescent="0.25">
      <c r="A91" s="22"/>
      <c r="B91" s="13" t="s">
        <v>23</v>
      </c>
      <c r="C91" s="12"/>
      <c r="D91" s="5">
        <v>5218210</v>
      </c>
      <c r="F91" s="2"/>
    </row>
    <row r="92" spans="1:6" ht="17.25" customHeight="1" x14ac:dyDescent="0.25">
      <c r="A92" s="22"/>
      <c r="B92" s="13" t="s">
        <v>22</v>
      </c>
      <c r="C92" s="15" t="s">
        <v>21</v>
      </c>
      <c r="D92" s="5">
        <v>554544.4</v>
      </c>
    </row>
    <row r="93" spans="1:6" ht="15.75" x14ac:dyDescent="0.25">
      <c r="A93" s="18" t="s">
        <v>20</v>
      </c>
      <c r="B93" s="18"/>
      <c r="C93" s="18"/>
      <c r="D93" s="18"/>
    </row>
    <row r="94" spans="1:6" ht="18.75" x14ac:dyDescent="0.3">
      <c r="A94" s="22" t="s">
        <v>19</v>
      </c>
      <c r="B94" s="13" t="s">
        <v>18</v>
      </c>
      <c r="C94" s="21"/>
      <c r="D94" s="5">
        <v>2</v>
      </c>
    </row>
    <row r="95" spans="1:6" ht="18.75" x14ac:dyDescent="0.3">
      <c r="A95" s="22"/>
      <c r="B95" s="13" t="s">
        <v>17</v>
      </c>
      <c r="C95" s="21"/>
      <c r="D95" s="5">
        <v>5</v>
      </c>
    </row>
    <row r="96" spans="1:6" ht="30.75" x14ac:dyDescent="0.3">
      <c r="A96" s="22"/>
      <c r="B96" s="23" t="s">
        <v>16</v>
      </c>
      <c r="C96" s="21"/>
      <c r="D96" s="5">
        <v>448347</v>
      </c>
    </row>
    <row r="97" spans="1:4" ht="15.75" x14ac:dyDescent="0.25">
      <c r="A97" s="18" t="s">
        <v>15</v>
      </c>
      <c r="B97" s="18"/>
      <c r="C97" s="18"/>
      <c r="D97" s="18"/>
    </row>
    <row r="98" spans="1:4" ht="30" customHeight="1" x14ac:dyDescent="0.3">
      <c r="A98" s="22" t="s">
        <v>14</v>
      </c>
      <c r="B98" s="13" t="s">
        <v>13</v>
      </c>
      <c r="C98" s="21"/>
      <c r="D98" s="5">
        <v>52710.91</v>
      </c>
    </row>
    <row r="99" spans="1:4" ht="27.75" customHeight="1" x14ac:dyDescent="0.3">
      <c r="A99" s="22"/>
      <c r="B99" s="13" t="s">
        <v>12</v>
      </c>
      <c r="C99" s="21"/>
      <c r="D99" s="5">
        <v>52710.91</v>
      </c>
    </row>
    <row r="100" spans="1:4" ht="15.75" x14ac:dyDescent="0.25">
      <c r="A100" s="19" t="s">
        <v>11</v>
      </c>
      <c r="B100" s="19"/>
      <c r="C100" s="18"/>
    </row>
    <row r="101" spans="1:4" ht="66" customHeight="1" x14ac:dyDescent="0.25">
      <c r="A101" s="20" t="s">
        <v>10</v>
      </c>
      <c r="B101" s="13" t="s">
        <v>9</v>
      </c>
      <c r="C101" s="15" t="s">
        <v>8</v>
      </c>
      <c r="D101" s="5">
        <v>43668</v>
      </c>
    </row>
    <row r="102" spans="1:4" ht="15.75" x14ac:dyDescent="0.25">
      <c r="A102" s="19" t="s">
        <v>7</v>
      </c>
      <c r="B102" s="19"/>
      <c r="C102" s="18"/>
    </row>
    <row r="103" spans="1:4" ht="30" x14ac:dyDescent="0.25">
      <c r="A103" s="17" t="s">
        <v>6</v>
      </c>
      <c r="B103" s="13" t="s">
        <v>5</v>
      </c>
      <c r="C103" s="12"/>
      <c r="D103" s="5">
        <v>4175</v>
      </c>
    </row>
    <row r="104" spans="1:4" ht="25.5" x14ac:dyDescent="0.25">
      <c r="A104" s="16"/>
      <c r="B104" s="13" t="s">
        <v>4</v>
      </c>
      <c r="C104" s="15" t="s">
        <v>3</v>
      </c>
      <c r="D104" s="5">
        <v>4175</v>
      </c>
    </row>
    <row r="105" spans="1:4" ht="30" x14ac:dyDescent="0.25">
      <c r="A105" s="14"/>
      <c r="B105" s="13" t="s">
        <v>2</v>
      </c>
      <c r="C105" s="12"/>
      <c r="D105" s="5">
        <f>D103-D104</f>
        <v>0</v>
      </c>
    </row>
    <row r="106" spans="1:4" ht="18.75" x14ac:dyDescent="0.3">
      <c r="A106" s="11"/>
      <c r="B106" s="10"/>
      <c r="C106" s="9"/>
      <c r="D106" s="8"/>
    </row>
    <row r="107" spans="1:4" x14ac:dyDescent="0.25">
      <c r="A107" s="7" t="s">
        <v>1</v>
      </c>
      <c r="B107" s="7"/>
      <c r="C107" s="6"/>
      <c r="D107" s="5">
        <v>3425957.21</v>
      </c>
    </row>
    <row r="108" spans="1:4" x14ac:dyDescent="0.25">
      <c r="A108" s="4" t="s">
        <v>0</v>
      </c>
    </row>
  </sheetData>
  <mergeCells count="52">
    <mergeCell ref="A18:A48"/>
    <mergeCell ref="A8:A11"/>
    <mergeCell ref="C56:C57"/>
    <mergeCell ref="C61:C63"/>
    <mergeCell ref="C64:C65"/>
    <mergeCell ref="B76:C76"/>
    <mergeCell ref="A6:C6"/>
    <mergeCell ref="A52:C52"/>
    <mergeCell ref="A85:B85"/>
    <mergeCell ref="A86:B86"/>
    <mergeCell ref="A7:B7"/>
    <mergeCell ref="A49:B49"/>
    <mergeCell ref="A50:B50"/>
    <mergeCell ref="A12:B12"/>
    <mergeCell ref="A13:A16"/>
    <mergeCell ref="A17:B17"/>
    <mergeCell ref="C53:C55"/>
    <mergeCell ref="A93:D93"/>
    <mergeCell ref="A94:A96"/>
    <mergeCell ref="B60:C60"/>
    <mergeCell ref="B68:C68"/>
    <mergeCell ref="A1:C1"/>
    <mergeCell ref="A2:C2"/>
    <mergeCell ref="A3:C3"/>
    <mergeCell ref="A4:C4"/>
    <mergeCell ref="A5:C5"/>
    <mergeCell ref="A87:C87"/>
    <mergeCell ref="A88:A92"/>
    <mergeCell ref="C69:C71"/>
    <mergeCell ref="C72:C73"/>
    <mergeCell ref="C77:C79"/>
    <mergeCell ref="C80:C81"/>
    <mergeCell ref="B84:C84"/>
    <mergeCell ref="B37:C37"/>
    <mergeCell ref="B39:C39"/>
    <mergeCell ref="B42:C42"/>
    <mergeCell ref="A51:B51"/>
    <mergeCell ref="A107:B107"/>
    <mergeCell ref="A53:A60"/>
    <mergeCell ref="A61:A68"/>
    <mergeCell ref="A69:A76"/>
    <mergeCell ref="A77:A84"/>
    <mergeCell ref="A102:C102"/>
    <mergeCell ref="A103:A105"/>
    <mergeCell ref="A97:D97"/>
    <mergeCell ref="A98:A99"/>
    <mergeCell ref="A100:C100"/>
    <mergeCell ref="B18:C18"/>
    <mergeCell ref="B22:C22"/>
    <mergeCell ref="B27:C27"/>
    <mergeCell ref="B30:C30"/>
    <mergeCell ref="B35:C35"/>
  </mergeCells>
  <conditionalFormatting sqref="B88">
    <cfRule type="duplicateValues" dxfId="4" priority="4"/>
  </conditionalFormatting>
  <conditionalFormatting sqref="B90">
    <cfRule type="duplicateValues" dxfId="3" priority="3"/>
  </conditionalFormatting>
  <conditionalFormatting sqref="B94">
    <cfRule type="duplicateValues" dxfId="2" priority="2"/>
  </conditionalFormatting>
  <conditionalFormatting sqref="B98">
    <cfRule type="duplicateValues" dxfId="1" priority="1"/>
  </conditionalFormatting>
  <conditionalFormatting sqref="B106 B96">
    <cfRule type="duplicateValues" dxfId="0" priority="5"/>
  </conditionalFormatting>
  <pageMargins left="0.23622047244094491" right="0" top="0" bottom="0" header="0.31496062992125984" footer="0.31496062992125984"/>
  <pageSetup paperSize="9" scale="6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2020-03-30T18:45:33Z</dcterms:created>
  <dcterms:modified xsi:type="dcterms:W3CDTF">2020-03-30T18:45:45Z</dcterms:modified>
</cp:coreProperties>
</file>